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2025 Q3 Press/Tablas al Mercado/"/>
    </mc:Choice>
  </mc:AlternateContent>
  <xr:revisionPtr revIDLastSave="90" documentId="8_{3CC5171D-3A06-4583-9D60-4A06D084A8C3}" xr6:coauthVersionLast="47" xr6:coauthVersionMax="47" xr10:uidLastSave="{EC476035-8528-4F46-AE35-E4CC90E342F7}"/>
  <bookViews>
    <workbookView xWindow="-120" yWindow="-120" windowWidth="29040" windowHeight="15720" firstSheet="17" activeTab="17" xr2:uid="{B4EB0C41-52FD-4C76-A7A5-22BEC3283DC4}"/>
  </bookViews>
  <sheets>
    <sheet name="Reported EBITDA" sheetId="37" r:id="rId1"/>
    <sheet name="Physical Data" sheetId="58" r:id="rId2"/>
    <sheet name="Generation Business" sheetId="17" r:id="rId3"/>
    <sheet name="Distribution Business" sheetId="5" r:id="rId4"/>
    <sheet name="Energy sales revenues" sheetId="26" r:id="rId5"/>
    <sheet name="Income Statement" sheetId="8" r:id="rId6"/>
    <sheet name="EBITDA by business CO" sheetId="38" r:id="rId7"/>
    <sheet name="EBITDA Generation Business " sheetId="50" r:id="rId8"/>
    <sheet name="EBITDA Distribution Business" sheetId="51" r:id="rId9"/>
    <sheet name="EBITDA and others by country" sheetId="41" r:id="rId10"/>
    <sheet name="Non operating CO" sheetId="42" r:id="rId11"/>
    <sheet name="Balance sheet" sheetId="43" r:id="rId12"/>
    <sheet name="Ratios OC" sheetId="10" r:id="rId13"/>
    <sheet name="Property, plant and equipment" sheetId="13" r:id="rId14"/>
    <sheet name="Risks" sheetId="59" r:id="rId15"/>
    <sheet name="Debt Maturity" sheetId="53" r:id="rId16"/>
    <sheet name="Dx physical data" sheetId="54" r:id="rId17"/>
    <sheet name="Gx physical data" sheetId="55" r:id="rId18"/>
    <sheet name="Subsidiaries" sheetId="52" r:id="rId19"/>
    <sheet name="Segment by country" sheetId="49" r:id="rId20"/>
    <sheet name="Segment by business" sheetId="45" r:id="rId21"/>
    <sheet name="Generation Segment" sheetId="46" r:id="rId22"/>
    <sheet name="Distribution Segment" sheetId="47" r:id="rId23"/>
    <sheet name="Ebitda y activo fijo" sheetId="19" state="hidden" r:id="rId24"/>
    <sheet name="Merc Generacón" sheetId="4" state="hidden" r:id="rId25"/>
    <sheet name="Impuestos Diferidos" sheetId="16" state="hidden" r:id="rId26"/>
  </sheets>
  <definedNames>
    <definedName name="_xlnm.Print_Area" localSheetId="3">'Distribution Business'!$B$3:$P$13</definedName>
    <definedName name="_xlnm.Print_Area" localSheetId="23">'Ebitda y activo fijo'!$C$5:$G$30</definedName>
    <definedName name="_xlnm.Print_Area" localSheetId="2">'Generation Business'!$B$3:$X$22</definedName>
    <definedName name="_xlnm.Print_Area" localSheetId="25">'Impuestos Diferidos'!$C$4:$F$11</definedName>
    <definedName name="_xlnm.Print_Area" localSheetId="5">'Income Statement'!$B$4:$G$38</definedName>
    <definedName name="_xlnm.Print_Area" localSheetId="24">'Merc Generacón'!$B$3:$G$18</definedName>
    <definedName name="_xlnm.Print_Area" localSheetId="13">'Property, plant and equipment'!$B$3:$I$38</definedName>
    <definedName name="_xlnm.Print_Area" localSheetId="12">'Ratios OC'!$B$2:$K$18</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55" l="1"/>
  <c r="AA4" i="55"/>
  <c r="Z4" i="55"/>
  <c r="X6" i="55"/>
  <c r="AF6" i="55" s="1"/>
  <c r="Y6" i="55"/>
  <c r="Z6" i="55"/>
  <c r="AD6" i="55"/>
  <c r="AE6" i="55"/>
  <c r="AA6" i="55"/>
  <c r="AB6" i="55"/>
  <c r="AC6" i="55"/>
  <c r="X7" i="55"/>
  <c r="AF7" i="55" s="1"/>
  <c r="Y7" i="55"/>
  <c r="AG7" i="55" s="1"/>
  <c r="AA7" i="55"/>
  <c r="AB7" i="55"/>
  <c r="AD7" i="55"/>
  <c r="AE7" i="55"/>
  <c r="Z7" i="55"/>
  <c r="AC7" i="55"/>
  <c r="X8" i="55"/>
  <c r="AF8" i="55" s="1"/>
  <c r="Y8" i="55"/>
  <c r="AG8" i="55" s="1"/>
  <c r="Z8" i="55"/>
  <c r="AD8" i="55"/>
  <c r="AE8" i="55"/>
  <c r="AA8" i="55"/>
  <c r="AB8" i="55"/>
  <c r="AC8" i="55"/>
  <c r="X9" i="55"/>
  <c r="AF9" i="55" s="1"/>
  <c r="Y9" i="55"/>
  <c r="AA9" i="55"/>
  <c r="AB9" i="55"/>
  <c r="AD9" i="55"/>
  <c r="AE9" i="55"/>
  <c r="Z9" i="55"/>
  <c r="AC9" i="55"/>
  <c r="AE10" i="55"/>
  <c r="X10" i="55"/>
  <c r="Y10" i="55"/>
  <c r="AG10" i="55" s="1"/>
  <c r="Z10" i="55"/>
  <c r="AF10" i="55" s="1"/>
  <c r="AA10" i="55"/>
  <c r="AB10" i="55"/>
  <c r="AC10" i="55"/>
  <c r="AD10" i="55"/>
  <c r="B11" i="55"/>
  <c r="C11" i="55"/>
  <c r="D11" i="55"/>
  <c r="F11" i="55"/>
  <c r="H11" i="55"/>
  <c r="I11" i="55"/>
  <c r="K11" i="55"/>
  <c r="M11" i="55"/>
  <c r="N11" i="55"/>
  <c r="O11" i="55"/>
  <c r="P11" i="55"/>
  <c r="R11" i="55"/>
  <c r="T11" i="55"/>
  <c r="AE13" i="55"/>
  <c r="W11" i="55"/>
  <c r="AA13" i="55"/>
  <c r="AD13" i="55"/>
  <c r="C12" i="55"/>
  <c r="E12" i="55"/>
  <c r="F12" i="55"/>
  <c r="G12" i="55"/>
  <c r="H12" i="55"/>
  <c r="J12" i="55"/>
  <c r="L11" i="55"/>
  <c r="M12" i="55"/>
  <c r="O12" i="55"/>
  <c r="Q12" i="55"/>
  <c r="R12" i="55"/>
  <c r="AE14" i="55"/>
  <c r="T12" i="55"/>
  <c r="V11" i="55"/>
  <c r="X14" i="55"/>
  <c r="X15" i="55"/>
  <c r="AF15" i="55" s="1"/>
  <c r="D12" i="55"/>
  <c r="AA15" i="55"/>
  <c r="I12" i="55"/>
  <c r="K12" i="55"/>
  <c r="AB15" i="55"/>
  <c r="P12" i="55"/>
  <c r="U12" i="55"/>
  <c r="AD15" i="55"/>
  <c r="AE15" i="55"/>
  <c r="Y15" i="55"/>
  <c r="Z15" i="55"/>
  <c r="AC15" i="55"/>
  <c r="X16" i="55"/>
  <c r="Y16" i="55"/>
  <c r="AG16" i="55" s="1"/>
  <c r="Z16" i="55"/>
  <c r="AC16" i="55"/>
  <c r="AB16" i="55"/>
  <c r="AD16" i="55"/>
  <c r="AE16" i="55"/>
  <c r="AA16" i="55"/>
  <c r="B17" i="55"/>
  <c r="C18" i="55"/>
  <c r="D17" i="55"/>
  <c r="E18" i="55"/>
  <c r="F18" i="55"/>
  <c r="H18" i="55"/>
  <c r="I17" i="55"/>
  <c r="K17" i="55"/>
  <c r="L18" i="55"/>
  <c r="M17" i="55"/>
  <c r="N17" i="55"/>
  <c r="O18" i="55"/>
  <c r="P17" i="55"/>
  <c r="Q18" i="55"/>
  <c r="R18" i="55"/>
  <c r="T18" i="55"/>
  <c r="AE19" i="55"/>
  <c r="W17" i="55"/>
  <c r="AA19" i="55"/>
  <c r="Y20" i="55"/>
  <c r="Z20" i="55"/>
  <c r="G17" i="55"/>
  <c r="I18" i="55"/>
  <c r="J18" i="55"/>
  <c r="L17" i="55"/>
  <c r="AC20" i="55"/>
  <c r="AE20" i="55"/>
  <c r="U18" i="55"/>
  <c r="V18" i="55"/>
  <c r="X20" i="55"/>
  <c r="X21" i="55"/>
  <c r="D18" i="55"/>
  <c r="AA21" i="55"/>
  <c r="K18" i="55"/>
  <c r="AB21" i="55"/>
  <c r="P18" i="55"/>
  <c r="AD21" i="55"/>
  <c r="W18" i="55"/>
  <c r="Y21" i="55"/>
  <c r="Z21" i="55"/>
  <c r="AC21" i="55"/>
  <c r="X22" i="55"/>
  <c r="Y22" i="55"/>
  <c r="AG22" i="55" s="1"/>
  <c r="Z22" i="55"/>
  <c r="AC22" i="55"/>
  <c r="AB22" i="55"/>
  <c r="AD22" i="55"/>
  <c r="AE22" i="55"/>
  <c r="AA22" i="55"/>
  <c r="Y23" i="55"/>
  <c r="AB23" i="55"/>
  <c r="AE23" i="55"/>
  <c r="AD23" i="55"/>
  <c r="X23" i="55"/>
  <c r="Z23" i="55"/>
  <c r="AA23" i="55"/>
  <c r="AC23" i="55"/>
  <c r="B28" i="55"/>
  <c r="C28" i="55"/>
  <c r="D28" i="55"/>
  <c r="E28" i="55"/>
  <c r="F28" i="55"/>
  <c r="G28" i="55"/>
  <c r="H28" i="55"/>
  <c r="I28" i="55"/>
  <c r="J28" i="55"/>
  <c r="K28" i="55"/>
  <c r="L28" i="55"/>
  <c r="M28" i="55"/>
  <c r="N28" i="55"/>
  <c r="O28" i="55"/>
  <c r="P28" i="55"/>
  <c r="Q28" i="55"/>
  <c r="R28" i="55"/>
  <c r="S28" i="55"/>
  <c r="T28" i="55"/>
  <c r="U28" i="55"/>
  <c r="V28" i="55"/>
  <c r="W28" i="55"/>
  <c r="X28" i="55"/>
  <c r="Y28" i="55"/>
  <c r="Z28" i="55"/>
  <c r="AA28" i="55"/>
  <c r="AB28" i="55"/>
  <c r="AC28" i="55"/>
  <c r="AD28" i="55"/>
  <c r="AE28" i="55"/>
  <c r="AF28" i="55"/>
  <c r="AG28" i="55"/>
  <c r="X30" i="55"/>
  <c r="Z30" i="55"/>
  <c r="AA30" i="55"/>
  <c r="AC30" i="55"/>
  <c r="AE30" i="55"/>
  <c r="Y30" i="55"/>
  <c r="AG30" i="55" s="1"/>
  <c r="AB30" i="55"/>
  <c r="AD30" i="55"/>
  <c r="Z31" i="55"/>
  <c r="AA31" i="55"/>
  <c r="AB31" i="55"/>
  <c r="AC31" i="55"/>
  <c r="AE31" i="55"/>
  <c r="AD31" i="55"/>
  <c r="X31" i="55"/>
  <c r="Y31" i="55"/>
  <c r="X32" i="55"/>
  <c r="Z32" i="55"/>
  <c r="AA32" i="55"/>
  <c r="AC32" i="55"/>
  <c r="AE32" i="55"/>
  <c r="Y32" i="55"/>
  <c r="AB32" i="55"/>
  <c r="AD32" i="55"/>
  <c r="Z33" i="55"/>
  <c r="AA33" i="55"/>
  <c r="AB33" i="55"/>
  <c r="AC33" i="55"/>
  <c r="AE33" i="55"/>
  <c r="AD33" i="55"/>
  <c r="X33" i="55"/>
  <c r="Y33" i="55"/>
  <c r="Z34" i="55"/>
  <c r="AF34" i="55" s="1"/>
  <c r="AD34" i="55"/>
  <c r="AE34" i="55"/>
  <c r="X34" i="55"/>
  <c r="Y34" i="55"/>
  <c r="AA34" i="55"/>
  <c r="AB34" i="55"/>
  <c r="AC34" i="55"/>
  <c r="AG34" i="55" s="1"/>
  <c r="B35" i="55"/>
  <c r="D35" i="55"/>
  <c r="AA37" i="55"/>
  <c r="G35" i="55"/>
  <c r="H35" i="55"/>
  <c r="I35" i="55"/>
  <c r="J35" i="55"/>
  <c r="K35" i="55"/>
  <c r="L35" i="55"/>
  <c r="M35" i="55"/>
  <c r="AB37" i="55"/>
  <c r="P35" i="55"/>
  <c r="Q35" i="55"/>
  <c r="S35" i="55"/>
  <c r="T35" i="55"/>
  <c r="U35" i="55"/>
  <c r="V35" i="55"/>
  <c r="W35" i="55"/>
  <c r="Y37" i="55"/>
  <c r="Z37" i="55"/>
  <c r="AC37" i="55"/>
  <c r="B36" i="55"/>
  <c r="C36" i="55"/>
  <c r="D36" i="55"/>
  <c r="E36" i="55"/>
  <c r="F35" i="55"/>
  <c r="H36" i="55"/>
  <c r="I36" i="55"/>
  <c r="K36" i="55"/>
  <c r="L36" i="55"/>
  <c r="M36" i="55"/>
  <c r="N36" i="55"/>
  <c r="O35" i="55"/>
  <c r="P36" i="55"/>
  <c r="Q36" i="55"/>
  <c r="AD38" i="55"/>
  <c r="AD36" i="55" s="1"/>
  <c r="T36" i="55"/>
  <c r="AE38" i="55"/>
  <c r="W36" i="55"/>
  <c r="AA38" i="55"/>
  <c r="Z39" i="55"/>
  <c r="G36" i="55"/>
  <c r="J36" i="55"/>
  <c r="AB39" i="55"/>
  <c r="AC39" i="55"/>
  <c r="S36" i="55"/>
  <c r="AD39" i="55"/>
  <c r="V36" i="55"/>
  <c r="X39" i="55"/>
  <c r="Y39" i="55"/>
  <c r="X40" i="55"/>
  <c r="AA40" i="55"/>
  <c r="AB40" i="55"/>
  <c r="AC40" i="55"/>
  <c r="Y40" i="55"/>
  <c r="Z40" i="55"/>
  <c r="B42" i="55"/>
  <c r="C42" i="55"/>
  <c r="D42" i="55"/>
  <c r="E42" i="55"/>
  <c r="F42" i="55"/>
  <c r="G42" i="55"/>
  <c r="I41" i="55"/>
  <c r="J41" i="55"/>
  <c r="K41" i="55"/>
  <c r="L41" i="55"/>
  <c r="M42" i="55"/>
  <c r="N42" i="55"/>
  <c r="O42" i="55"/>
  <c r="P42" i="55"/>
  <c r="Q42" i="55"/>
  <c r="R42" i="55"/>
  <c r="S42" i="55"/>
  <c r="U41" i="55"/>
  <c r="V41" i="55"/>
  <c r="W41" i="55"/>
  <c r="Y43" i="55"/>
  <c r="Y42" i="55" s="1"/>
  <c r="Y48" i="55" s="1"/>
  <c r="AA43" i="55"/>
  <c r="AA42" i="55" s="1"/>
  <c r="AA48" i="55" s="1"/>
  <c r="AB43" i="55"/>
  <c r="AD43" i="55"/>
  <c r="Z44" i="55"/>
  <c r="AA44" i="55"/>
  <c r="F41" i="55"/>
  <c r="H42" i="55"/>
  <c r="Q41" i="55"/>
  <c r="R41" i="55"/>
  <c r="T41" i="55"/>
  <c r="X44" i="55"/>
  <c r="Y44" i="55"/>
  <c r="AB44" i="55"/>
  <c r="AC44" i="55"/>
  <c r="AE44" i="55"/>
  <c r="Z45" i="55"/>
  <c r="AA45" i="55"/>
  <c r="J42" i="55"/>
  <c r="L42" i="55"/>
  <c r="AD45" i="55"/>
  <c r="AE45" i="55"/>
  <c r="V42" i="55"/>
  <c r="X45" i="55"/>
  <c r="Y45" i="55"/>
  <c r="AC45" i="55"/>
  <c r="X46" i="55"/>
  <c r="Z46" i="55"/>
  <c r="AC46" i="55"/>
  <c r="Y46" i="55"/>
  <c r="AA46" i="55"/>
  <c r="AB46" i="55"/>
  <c r="AD46" i="55"/>
  <c r="AE46" i="55"/>
  <c r="Z47" i="55"/>
  <c r="AA47" i="55"/>
  <c r="AD47" i="55"/>
  <c r="X47" i="55"/>
  <c r="Y47" i="55"/>
  <c r="AB47" i="55"/>
  <c r="AC47" i="55"/>
  <c r="AE47" i="55"/>
  <c r="AF16" i="55" l="1"/>
  <c r="AF22" i="55"/>
  <c r="X12" i="55"/>
  <c r="AF33" i="55"/>
  <c r="AF21" i="55"/>
  <c r="AA11" i="55"/>
  <c r="AF46" i="55"/>
  <c r="AF31" i="55"/>
  <c r="AG31" i="55"/>
  <c r="AE11" i="55"/>
  <c r="AG33" i="55"/>
  <c r="AG46" i="55"/>
  <c r="AF44" i="55"/>
  <c r="AF39" i="55"/>
  <c r="AE18" i="55"/>
  <c r="AE17" i="55"/>
  <c r="AG32" i="55"/>
  <c r="AG40" i="55"/>
  <c r="AF30" i="55"/>
  <c r="AE12" i="55"/>
  <c r="AG9" i="55"/>
  <c r="AG44" i="55"/>
  <c r="AD42" i="55"/>
  <c r="AD48" i="55" s="1"/>
  <c r="AG45" i="55"/>
  <c r="AB42" i="55"/>
  <c r="AB48" i="55" s="1"/>
  <c r="AF40" i="55"/>
  <c r="AF32" i="55"/>
  <c r="AG15" i="55"/>
  <c r="AG6" i="55"/>
  <c r="B18" i="55"/>
  <c r="J17" i="55"/>
  <c r="N12" i="55"/>
  <c r="B12" i="55"/>
  <c r="J11" i="55"/>
  <c r="W42" i="55"/>
  <c r="K42" i="55"/>
  <c r="S41" i="55"/>
  <c r="G41" i="55"/>
  <c r="AC38" i="55"/>
  <c r="AC36" i="55" s="1"/>
  <c r="U36" i="55"/>
  <c r="E35" i="55"/>
  <c r="AC19" i="55"/>
  <c r="M18" i="55"/>
  <c r="U17" i="55"/>
  <c r="AC13" i="55"/>
  <c r="U11" i="55"/>
  <c r="Y4" i="55"/>
  <c r="R35" i="55"/>
  <c r="AD19" i="55"/>
  <c r="N18" i="55"/>
  <c r="V17" i="55"/>
  <c r="AD44" i="55"/>
  <c r="AD41" i="55" s="1"/>
  <c r="Z43" i="55"/>
  <c r="AB38" i="55"/>
  <c r="AB36" i="55" s="1"/>
  <c r="X37" i="55"/>
  <c r="AB19" i="55"/>
  <c r="T17" i="55"/>
  <c r="H17" i="55"/>
  <c r="AF14" i="55"/>
  <c r="AF12" i="55" s="1"/>
  <c r="AB13" i="55"/>
  <c r="L12" i="55"/>
  <c r="X4" i="55"/>
  <c r="H41" i="55"/>
  <c r="S11" i="55"/>
  <c r="T42" i="55"/>
  <c r="P41" i="55"/>
  <c r="D41" i="55"/>
  <c r="Z38" i="55"/>
  <c r="Z36" i="55" s="1"/>
  <c r="R36" i="55"/>
  <c r="F36" i="55"/>
  <c r="N35" i="55"/>
  <c r="AD20" i="55"/>
  <c r="Z19" i="55"/>
  <c r="R17" i="55"/>
  <c r="F17" i="55"/>
  <c r="AD14" i="55"/>
  <c r="AD12" i="55" s="1"/>
  <c r="Z13" i="55"/>
  <c r="V12" i="55"/>
  <c r="U42" i="55"/>
  <c r="E41" i="55"/>
  <c r="AE39" i="55"/>
  <c r="AE36" i="55" s="1"/>
  <c r="C35" i="55"/>
  <c r="G11" i="55"/>
  <c r="X43" i="55"/>
  <c r="AA41" i="55"/>
  <c r="O41" i="55"/>
  <c r="C41" i="55"/>
  <c r="Y38" i="55"/>
  <c r="Y35" i="55" s="1"/>
  <c r="Y19" i="55"/>
  <c r="Q17" i="55"/>
  <c r="E17" i="55"/>
  <c r="AC14" i="55"/>
  <c r="AC12" i="55" s="1"/>
  <c r="Y13" i="55"/>
  <c r="Q11" i="55"/>
  <c r="E11" i="55"/>
  <c r="AG4" i="55"/>
  <c r="N41" i="55"/>
  <c r="B41" i="55"/>
  <c r="X38" i="55"/>
  <c r="AB20" i="55"/>
  <c r="AF20" i="55" s="1"/>
  <c r="X19" i="55"/>
  <c r="AB14" i="55"/>
  <c r="AB12" i="55" s="1"/>
  <c r="X13" i="55"/>
  <c r="AF4" i="55"/>
  <c r="I42" i="55"/>
  <c r="S17" i="55"/>
  <c r="W12" i="55"/>
  <c r="Y41" i="55"/>
  <c r="M41" i="55"/>
  <c r="AA39" i="55"/>
  <c r="AE37" i="55"/>
  <c r="O36" i="55"/>
  <c r="AE21" i="55"/>
  <c r="AG21" i="55" s="1"/>
  <c r="AA20" i="55"/>
  <c r="AA17" i="55" s="1"/>
  <c r="S18" i="55"/>
  <c r="G18" i="55"/>
  <c r="O17" i="55"/>
  <c r="C17" i="55"/>
  <c r="AA14" i="55"/>
  <c r="AA12" i="55" s="1"/>
  <c r="S12" i="55"/>
  <c r="AE4" i="55"/>
  <c r="AB45" i="55"/>
  <c r="AF45" i="55" s="1"/>
  <c r="AD37" i="55"/>
  <c r="AD35" i="55" s="1"/>
  <c r="Z14" i="55"/>
  <c r="Z12" i="55" s="1"/>
  <c r="AD4" i="55"/>
  <c r="AE43" i="55"/>
  <c r="Y14" i="55"/>
  <c r="AC4" i="55"/>
  <c r="AC43" i="55"/>
  <c r="AA18" i="55" l="1"/>
  <c r="AA24" i="55" s="1"/>
  <c r="Y11" i="55"/>
  <c r="AG13" i="55"/>
  <c r="AE35" i="55"/>
  <c r="AC18" i="55"/>
  <c r="AC24" i="55" s="1"/>
  <c r="AC17" i="55"/>
  <c r="AD11" i="55"/>
  <c r="AC11" i="55"/>
  <c r="AB18" i="55"/>
  <c r="AB24" i="55" s="1"/>
  <c r="AB17" i="55"/>
  <c r="AG39" i="55"/>
  <c r="Z42" i="55"/>
  <c r="Z48" i="55" s="1"/>
  <c r="Z41" i="55"/>
  <c r="X17" i="55"/>
  <c r="AF19" i="55"/>
  <c r="X18" i="55"/>
  <c r="Y12" i="55"/>
  <c r="AG14" i="55"/>
  <c r="AG12" i="55" s="1"/>
  <c r="X35" i="55"/>
  <c r="AF37" i="55"/>
  <c r="AF35" i="55" s="1"/>
  <c r="Z11" i="55"/>
  <c r="Y36" i="55"/>
  <c r="AG38" i="55"/>
  <c r="AG36" i="55" s="1"/>
  <c r="X11" i="55"/>
  <c r="AF13" i="55"/>
  <c r="AF11" i="55" s="1"/>
  <c r="Y17" i="55"/>
  <c r="AG19" i="55"/>
  <c r="Y18" i="55"/>
  <c r="Z17" i="55"/>
  <c r="Z18" i="55"/>
  <c r="Z24" i="55" s="1"/>
  <c r="AB35" i="55"/>
  <c r="AA35" i="55"/>
  <c r="AA36" i="55"/>
  <c r="AE42" i="55"/>
  <c r="AE48" i="55" s="1"/>
  <c r="AE41" i="55"/>
  <c r="AB41" i="55"/>
  <c r="X36" i="55"/>
  <c r="AF38" i="55"/>
  <c r="AF36" i="55" s="1"/>
  <c r="AG20" i="55"/>
  <c r="AG43" i="55"/>
  <c r="AC41" i="55"/>
  <c r="AC42" i="55"/>
  <c r="AC48" i="55" s="1"/>
  <c r="X41" i="55"/>
  <c r="AF43" i="55"/>
  <c r="X42" i="55"/>
  <c r="X48" i="55" s="1"/>
  <c r="AD18" i="55"/>
  <c r="AD24" i="55" s="1"/>
  <c r="AD17" i="55"/>
  <c r="AC35" i="55"/>
  <c r="AG37" i="55"/>
  <c r="AB11" i="55"/>
  <c r="Z35" i="55"/>
  <c r="AF42" i="55" l="1"/>
  <c r="AF41" i="55"/>
  <c r="AE24" i="55"/>
  <c r="X24" i="55"/>
  <c r="AF18" i="55"/>
  <c r="AF17" i="55"/>
  <c r="AG11" i="55"/>
  <c r="Y24" i="55"/>
  <c r="AG18" i="55"/>
  <c r="AG17" i="55"/>
  <c r="AG41" i="55"/>
  <c r="AG42" i="55"/>
  <c r="AG35" i="55"/>
  <c r="V47" i="52" l="1"/>
  <c r="P47" i="52" l="1"/>
  <c r="R47" i="52"/>
  <c r="N47" i="52"/>
  <c r="T47" i="52"/>
  <c r="X47" i="52"/>
  <c r="Z47" i="52"/>
  <c r="D47" i="52" l="1"/>
  <c r="I47" i="52" l="1"/>
  <c r="H47" i="52"/>
  <c r="G47" i="52"/>
  <c r="F47" i="52"/>
  <c r="E47" i="52"/>
  <c r="F11" i="16" l="1"/>
  <c r="E11" i="16"/>
  <c r="D11" i="16"/>
  <c r="F9" i="16"/>
  <c r="F8" i="16"/>
  <c r="E6" i="16"/>
  <c r="D6" i="16"/>
  <c r="E13" i="4"/>
  <c r="E11" i="4"/>
  <c r="G10" i="4"/>
  <c r="E10" i="4"/>
  <c r="D10" i="4"/>
  <c r="D13" i="4" s="1"/>
  <c r="D5" i="4"/>
  <c r="F5" i="4" s="1"/>
  <c r="F27" i="19"/>
  <c r="E25" i="19"/>
  <c r="D25" i="19"/>
  <c r="F25" i="19" s="1"/>
  <c r="F24" i="19"/>
  <c r="F23" i="19"/>
  <c r="F22" i="19"/>
  <c r="F21" i="19"/>
  <c r="F20" i="19"/>
  <c r="E17" i="19"/>
  <c r="E29" i="19" s="1"/>
  <c r="D17" i="19"/>
  <c r="F17" i="19" s="1"/>
  <c r="F16" i="19"/>
  <c r="F15" i="19"/>
  <c r="F14" i="19"/>
  <c r="F13" i="19"/>
  <c r="F12" i="19"/>
  <c r="F4" i="52"/>
  <c r="D4" i="52"/>
  <c r="I4" i="52"/>
  <c r="E5" i="4"/>
  <c r="G5" i="4" s="1"/>
  <c r="E4" i="52" l="1"/>
  <c r="G4" i="52"/>
  <c r="H4" i="52"/>
  <c r="D18" i="4"/>
  <c r="E18" i="4" s="1"/>
  <c r="D13" i="16"/>
  <c r="E13" i="16"/>
  <c r="D29" i="19"/>
  <c r="F29" i="19" s="1"/>
</calcChain>
</file>

<file path=xl/sharedStrings.xml><?xml version="1.0" encoding="utf-8"?>
<sst xmlns="http://schemas.openxmlformats.org/spreadsheetml/2006/main" count="2337" uniqueCount="505">
  <si>
    <t>Country</t>
  </si>
  <si>
    <t>EBITDA from continued operations
(in millions of US$)</t>
  </si>
  <si>
    <t>%</t>
  </si>
  <si>
    <t>Q4 2023</t>
  </si>
  <si>
    <t>Q4 2022</t>
  </si>
  <si>
    <t>Argentina</t>
  </si>
  <si>
    <t>Brazil</t>
  </si>
  <si>
    <t>Colombia</t>
  </si>
  <si>
    <t>EGP Central America</t>
  </si>
  <si>
    <t>Enel Américas (*)</t>
  </si>
  <si>
    <t>(*) Includes Holding and Adjustments</t>
  </si>
  <si>
    <t>Accumulated figures</t>
  </si>
  <si>
    <t>Quarterly figures</t>
  </si>
  <si>
    <t xml:space="preserve">% </t>
  </si>
  <si>
    <t>Peru</t>
  </si>
  <si>
    <t>Generation of continuing operations</t>
  </si>
  <si>
    <t>Operational figures</t>
  </si>
  <si>
    <t>Total Sales (TWh)</t>
  </si>
  <si>
    <t>Total Generation (TWh)</t>
  </si>
  <si>
    <t>Distribution of continuing operations</t>
  </si>
  <si>
    <t>Grid customers (mn)</t>
  </si>
  <si>
    <t>Markets in which operates</t>
  </si>
  <si>
    <t>Energy Sales (TWh) (*)</t>
  </si>
  <si>
    <t>Net production (TWh)</t>
  </si>
  <si>
    <t>Market Share</t>
  </si>
  <si>
    <t>Generation Segment - Argentina</t>
  </si>
  <si>
    <t>SIN Argentina</t>
  </si>
  <si>
    <t>Generation Segment - Brazil (**)</t>
  </si>
  <si>
    <t>SICN Brasil</t>
  </si>
  <si>
    <t>Generation Segment - Colombia</t>
  </si>
  <si>
    <t>SIN Colombia</t>
  </si>
  <si>
    <t xml:space="preserve">Generation Segment - Central America </t>
  </si>
  <si>
    <t>(***)</t>
  </si>
  <si>
    <t>Total - Continuing operations</t>
  </si>
  <si>
    <t>(*) The sales made by each country’s generation segments to third parties are incorporated, all intra-segment energy purchases and energy sales between related companies have been eliminated.</t>
  </si>
  <si>
    <t>(**) The energy sold by Enel Trading S.A. is included within the energy sales volumes in Brazil, which despite not being a generator complies with the function of trading the purchase and sale of electricity in Brazil.</t>
  </si>
  <si>
    <t>(***) Companies from Costa Rica, Guatemala, and Panama participate in their local markets SEN, SEN and SIN respectively, and may eventually participate in the MER (Regional Electricity Market), which is a global market that covers the 9 countries in Central America.</t>
  </si>
  <si>
    <t>Energy losses (%)</t>
  </si>
  <si>
    <t>Grid customers (th)</t>
  </si>
  <si>
    <t>Distribution Segment - Argentina</t>
  </si>
  <si>
    <t>Distribution Segment - Brazil</t>
  </si>
  <si>
    <t>Distribution Segment - Colombia</t>
  </si>
  <si>
    <t>(*) Includes sales to end customers and tolls.</t>
  </si>
  <si>
    <t>Energy Sales Revenues
(in millions of US$)</t>
  </si>
  <si>
    <t>Central America</t>
  </si>
  <si>
    <t>Total Segments</t>
  </si>
  <si>
    <t>Structure and adjustments</t>
  </si>
  <si>
    <t>Total</t>
  </si>
  <si>
    <t>Generation</t>
  </si>
  <si>
    <t>Regulated customers</t>
  </si>
  <si>
    <t>Non regulated customers</t>
  </si>
  <si>
    <t>Spot Market</t>
  </si>
  <si>
    <t>Other customers</t>
  </si>
  <si>
    <t>Distribution</t>
  </si>
  <si>
    <t>Residential</t>
  </si>
  <si>
    <t>Commercial</t>
  </si>
  <si>
    <t>Industrial</t>
  </si>
  <si>
    <t>Others</t>
  </si>
  <si>
    <t>Less: Consolidation adjustments</t>
  </si>
  <si>
    <t>Energy Sales Revenues</t>
  </si>
  <si>
    <t>Variation in millions of US$ and  %.</t>
  </si>
  <si>
    <t>CONSOLIDATED INCOME STATEMENTS CONTINUING OPERATIONS 
(in millions of US$)</t>
  </si>
  <si>
    <t>Change</t>
  </si>
  <si>
    <t>Revenues</t>
  </si>
  <si>
    <t>Sales</t>
  </si>
  <si>
    <t>Other operating income</t>
  </si>
  <si>
    <t>Procurements and Services</t>
  </si>
  <si>
    <t>Energy purchases</t>
  </si>
  <si>
    <t>Fuel consumption</t>
  </si>
  <si>
    <t>Transportation expenses</t>
  </si>
  <si>
    <t>Other suppliers and services</t>
  </si>
  <si>
    <t>Contribution Margin</t>
  </si>
  <si>
    <t>Personnel costs</t>
  </si>
  <si>
    <t>Other expenses by nature</t>
  </si>
  <si>
    <t>Gross Operating Income (EBITDA)</t>
  </si>
  <si>
    <t>Depreciation and amortization</t>
  </si>
  <si>
    <t xml:space="preserve">Impairment Losses (Reversals) from IFRS 9 </t>
  </si>
  <si>
    <t>Operating Income (EBIT)</t>
  </si>
  <si>
    <t>Net  Financial Income</t>
  </si>
  <si>
    <t>Financial income</t>
  </si>
  <si>
    <t>Financial expenses</t>
  </si>
  <si>
    <t>Results by readjustment units (Hyperinflation - Argentina)</t>
  </si>
  <si>
    <t>Exchange rate differences</t>
  </si>
  <si>
    <t>Other Non Operating Income</t>
  </si>
  <si>
    <t>Other gains (losses)</t>
  </si>
  <si>
    <t>Net Income Before Taxes</t>
  </si>
  <si>
    <t>Income Tax</t>
  </si>
  <si>
    <t>Net Income from After Taxes</t>
  </si>
  <si>
    <t>Net Income from discontinued operations</t>
  </si>
  <si>
    <t>Net Income</t>
  </si>
  <si>
    <t>Net Income attributable to owners of Enel Américas</t>
  </si>
  <si>
    <t>Net income attributable to non-controlling interest</t>
  </si>
  <si>
    <t>Earning per share US$ (**) - Continuing operations</t>
  </si>
  <si>
    <t>Earning per share US$ (**) - Discontinued operations</t>
  </si>
  <si>
    <t xml:space="preserve">Earning per share US$ (**) </t>
  </si>
  <si>
    <t>EBITDA (*)</t>
  </si>
  <si>
    <t>EBITDA BY BUSINESS SEGMENT / COUNTRY
CONTINUING OPERATIONS
(in millions of US$)</t>
  </si>
  <si>
    <t>Generation and Transmission:</t>
  </si>
  <si>
    <t>Revenues Generation and Transmission Segment</t>
  </si>
  <si>
    <t>Distribution:</t>
  </si>
  <si>
    <t>Revenues Distribution Segment</t>
  </si>
  <si>
    <t>Consolidation adjustments and other activities</t>
  </si>
  <si>
    <t>Total consolidated Revenues Enel Américas</t>
  </si>
  <si>
    <t>Procurement and Services Generation and Transmission Segment</t>
  </si>
  <si>
    <t>Procurement and Services Distribution Segment</t>
  </si>
  <si>
    <t>Total consolidated Procurement and Services Enel Américas</t>
  </si>
  <si>
    <t>Staff Expenses Generation and Transmission Segment</t>
  </si>
  <si>
    <t>Staff Expenses Distribution Segment</t>
  </si>
  <si>
    <t>Total consolidated Staff Expenses Enel Américas</t>
  </si>
  <si>
    <t>Other Expenses by Nature Generation and Transmission Segment</t>
  </si>
  <si>
    <t>Other Expenses by Nature Distribution Segment</t>
  </si>
  <si>
    <t>Total consolidated Other Expenses by Nature Enel Américas</t>
  </si>
  <si>
    <t>EBITDA</t>
  </si>
  <si>
    <t>Generation and Transmission Segment</t>
  </si>
  <si>
    <t>EBITDA Generation and Transmission Segment</t>
  </si>
  <si>
    <t>Distribution Segment</t>
  </si>
  <si>
    <t>EBITDA Distribution Segment</t>
  </si>
  <si>
    <t>Total consolidated EBITDA Enel Américas</t>
  </si>
  <si>
    <t>ARGENTINA</t>
  </si>
  <si>
    <t>EBITDA (in millions of US$)</t>
  </si>
  <si>
    <t>Operating revenues</t>
  </si>
  <si>
    <t>Operating costs</t>
  </si>
  <si>
    <t>Staff expenses</t>
  </si>
  <si>
    <t>Quarter conversion adjustment</t>
  </si>
  <si>
    <t>EBITDA Generation Segment</t>
  </si>
  <si>
    <t>BRAZIL</t>
  </si>
  <si>
    <t>COLOMBIA</t>
  </si>
  <si>
    <t>CENTRAL AMERICA</t>
  </si>
  <si>
    <t>Subsidiaries</t>
  </si>
  <si>
    <t>Energy Losses (%)</t>
  </si>
  <si>
    <t>Grid customers (in millions)</t>
  </si>
  <si>
    <t>Percentage points change</t>
  </si>
  <si>
    <t>Edesur</t>
  </si>
  <si>
    <t>Total Distribution Segment</t>
  </si>
  <si>
    <t>Enel Distribución Río</t>
  </si>
  <si>
    <t>Enel Distribución Ceará</t>
  </si>
  <si>
    <t>Enel Distribución Sao Paulo</t>
  </si>
  <si>
    <t>Distribution segment - Colombia</t>
  </si>
  <si>
    <t>BUSINESS SEGMENT CONTINUING OPERATIONS
(in millions of US$)</t>
  </si>
  <si>
    <t xml:space="preserve">Accumulated figures </t>
  </si>
  <si>
    <t>Depreciation, amortization and impairment</t>
  </si>
  <si>
    <t xml:space="preserve">EBIT       </t>
  </si>
  <si>
    <t xml:space="preserve">EBIT      </t>
  </si>
  <si>
    <t>Total Generation and Transmission</t>
  </si>
  <si>
    <t>Total Distribution</t>
  </si>
  <si>
    <t>Less: consolidation adjustments and other business activities</t>
  </si>
  <si>
    <t>Total Consolidated Enel Américas</t>
  </si>
  <si>
    <t>NON OPERATING INCOME 
(in millions of US$)</t>
  </si>
  <si>
    <t>Financial Income:</t>
  </si>
  <si>
    <t>Consolidation adjustments and other business activities</t>
  </si>
  <si>
    <t>Total Financial Income</t>
  </si>
  <si>
    <t>Financial Expenses:</t>
  </si>
  <si>
    <t>Total Financial Expenses</t>
  </si>
  <si>
    <t>Foreign currency exchange differences, net:</t>
  </si>
  <si>
    <t>Total Foreign currency exchange differences, net</t>
  </si>
  <si>
    <t>Total results by adjustment units (hyperinflation - Argentina)</t>
  </si>
  <si>
    <t>Net Financial Income Enel Américas</t>
  </si>
  <si>
    <t>Other gains (losses):</t>
  </si>
  <si>
    <t>Total Other gains (losses)</t>
  </si>
  <si>
    <t>Results in companies accounted for using the equity method:</t>
  </si>
  <si>
    <t>Total income of soc. accounted for using the equity method</t>
  </si>
  <si>
    <t>Other Non-Operating Income</t>
  </si>
  <si>
    <t>Total Income Tax</t>
  </si>
  <si>
    <t>Net Income after taxes</t>
  </si>
  <si>
    <t>Net Income of discontinued operations</t>
  </si>
  <si>
    <t>Net income for the period</t>
  </si>
  <si>
    <t>Net Income attributable to owners of parent</t>
  </si>
  <si>
    <t>Assets</t>
  </si>
  <si>
    <t>(in millions of US$)</t>
  </si>
  <si>
    <t>Current Assets</t>
  </si>
  <si>
    <t>Non current Assets</t>
  </si>
  <si>
    <t>Total Assets</t>
  </si>
  <si>
    <t>Liabilities and Equity</t>
  </si>
  <si>
    <t>Current Liabilities</t>
  </si>
  <si>
    <t>Non Current Liabilities</t>
  </si>
  <si>
    <t>Total Equity</t>
  </si>
  <si>
    <t>attributable to owners of parent company</t>
  </si>
  <si>
    <t>attributable to non-controlling interest</t>
  </si>
  <si>
    <t>Total Liabilities and Equity</t>
  </si>
  <si>
    <t>Cash Flow</t>
  </si>
  <si>
    <t>From Operating Activities</t>
  </si>
  <si>
    <t>From Investing Activities</t>
  </si>
  <si>
    <t>From Financing Activities</t>
  </si>
  <si>
    <t>Total Net Cash Flow</t>
  </si>
  <si>
    <t>Financial Indicator</t>
  </si>
  <si>
    <t>Unit</t>
  </si>
  <si>
    <t>Liquidity</t>
  </si>
  <si>
    <r>
      <t xml:space="preserve">Current liquidity </t>
    </r>
    <r>
      <rPr>
        <b/>
        <sz val="10"/>
        <rFont val="Arial"/>
        <family val="2"/>
      </rPr>
      <t>(1)</t>
    </r>
  </si>
  <si>
    <t>Times</t>
  </si>
  <si>
    <r>
      <t>Acid ratio</t>
    </r>
    <r>
      <rPr>
        <b/>
        <sz val="10"/>
        <rFont val="Arial"/>
        <family val="2"/>
      </rPr>
      <t xml:space="preserve"> (2)</t>
    </r>
  </si>
  <si>
    <t>Working Capital</t>
  </si>
  <si>
    <t>MMUSD</t>
  </si>
  <si>
    <t>Leverage</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</si>
  <si>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</si>
  <si>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</si>
  <si>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</si>
  <si>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</si>
  <si>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t>Profitability</t>
  </si>
  <si>
    <t>Operating Income/Operating Revenues</t>
  </si>
  <si>
    <r>
      <t xml:space="preserve">ROE (annualized) </t>
    </r>
    <r>
      <rPr>
        <b/>
        <sz val="10"/>
        <rFont val="Arial"/>
        <family val="2"/>
      </rPr>
      <t>(7)</t>
    </r>
  </si>
  <si>
    <r>
      <t xml:space="preserve">ROA (annualized) </t>
    </r>
    <r>
      <rPr>
        <b/>
        <sz val="10"/>
        <rFont val="Arial"/>
        <family val="2"/>
      </rPr>
      <t>(8)</t>
    </r>
  </si>
  <si>
    <t>(1) It corresponds to the ratio between (i) Current Assets and (ii) Current Liabilities.</t>
  </si>
  <si>
    <t>(2) It corresponds to the ratio between (i) Current Assets net of Stocks and Anticipated Expenses and (ii) Current Liabilities.</t>
  </si>
  <si>
    <t>(3) It corresponds to the ratio between (i) Total Liabilities and (ii) Total Equity.</t>
  </si>
  <si>
    <t>(4) It corresponds to the ratio between of (i) Current Liabilities in relation to (ii) Total Liabilities</t>
  </si>
  <si>
    <t>(5) It corresponds to the ratio between of (i) Non-Current Liabilities in relation to (ii) Total Liabilities.</t>
  </si>
  <si>
    <t>(6) It corresponds to the ratio between (i) the Gross Operating Income and (ii) Net financial result of Financial Income.</t>
  </si>
  <si>
    <t>PROPERTY, PLANTS AND EQUIPMENT INFORMATION BY COMPANY</t>
  </si>
  <si>
    <t>Company</t>
  </si>
  <si>
    <t>Payments for additions of Property, plant and equipment</t>
  </si>
  <si>
    <t>Depreciation</t>
  </si>
  <si>
    <t>% Change</t>
  </si>
  <si>
    <t xml:space="preserve"> </t>
  </si>
  <si>
    <t>Enel Generación Perú S.A.</t>
  </si>
  <si>
    <t>EGP Cachoeira Dourada S.A.</t>
  </si>
  <si>
    <t>EGP Volta Grande</t>
  </si>
  <si>
    <t>Enel Distribución Perú S.A.</t>
  </si>
  <si>
    <t>Enel Generación Piura S.A.</t>
  </si>
  <si>
    <t>Enel X Brasil</t>
  </si>
  <si>
    <t>(*) Includes intangible assets by concessions</t>
  </si>
  <si>
    <t>Fixed Interest Rate</t>
  </si>
  <si>
    <t>Debt Maturity</t>
  </si>
  <si>
    <t>US$ mn</t>
  </si>
  <si>
    <t>Chile</t>
  </si>
  <si>
    <t>Enel Americas</t>
  </si>
  <si>
    <t>Enel Gx Costanera</t>
  </si>
  <si>
    <t>Enel Argentina</t>
  </si>
  <si>
    <t>Docksud</t>
  </si>
  <si>
    <t>Cemsa</t>
  </si>
  <si>
    <t>Enel Gx Chocon</t>
  </si>
  <si>
    <t>Hidroinvest</t>
  </si>
  <si>
    <t>Enel Peru</t>
  </si>
  <si>
    <t>Enel Brasil</t>
  </si>
  <si>
    <t>Enel Dx Ceara</t>
  </si>
  <si>
    <t>Enel Dx Rio</t>
  </si>
  <si>
    <t>EGP Cachoeira</t>
  </si>
  <si>
    <t>Enel Cien</t>
  </si>
  <si>
    <t>Enel Gx Fortaleza</t>
  </si>
  <si>
    <t>Enel Dx Goias</t>
  </si>
  <si>
    <t>Tesa</t>
  </si>
  <si>
    <t>Ctm</t>
  </si>
  <si>
    <t>Enel Dx Sao Paulo</t>
  </si>
  <si>
    <t>Sao Francisco</t>
  </si>
  <si>
    <t>EGP Brasil</t>
  </si>
  <si>
    <t>Enel Colombia</t>
  </si>
  <si>
    <t>CAM</t>
  </si>
  <si>
    <t>EGP Costa Rica</t>
  </si>
  <si>
    <t>EGP Guatemala</t>
  </si>
  <si>
    <t>EGP Panama</t>
  </si>
  <si>
    <t>Enel Gx Piura</t>
  </si>
  <si>
    <t>COMPANY</t>
  </si>
  <si>
    <t>Energy Sales (TWh)</t>
  </si>
  <si>
    <t>SAIDI (hours)</t>
  </si>
  <si>
    <t>SAIFI (times)</t>
  </si>
  <si>
    <t>Enel Dx Río</t>
  </si>
  <si>
    <t>Enel Dx Ceará</t>
  </si>
  <si>
    <t>Enel Colombia - Distribution</t>
  </si>
  <si>
    <t>Energy distributed (TWh) - Accumulated figures</t>
  </si>
  <si>
    <t>Type of client</t>
  </si>
  <si>
    <t>Total
Continued operations</t>
  </si>
  <si>
    <t>Energy distributed (TWh) - Quarterly figures</t>
  </si>
  <si>
    <t>Enel Gx El Chocón</t>
  </si>
  <si>
    <t>Enel Green Power Volta Grande</t>
  </si>
  <si>
    <t>Enel Trading Brasil</t>
  </si>
  <si>
    <t>Enel Colombia (Thermal + Hydro)</t>
  </si>
  <si>
    <t>Enel Colombia (Solar + Wind)</t>
  </si>
  <si>
    <t>Panama</t>
  </si>
  <si>
    <t>Costa Rica</t>
  </si>
  <si>
    <t>Guatemala</t>
  </si>
  <si>
    <t xml:space="preserve">Total </t>
  </si>
  <si>
    <t>TWh</t>
  </si>
  <si>
    <t>Total generation</t>
  </si>
  <si>
    <t>Hydroelectric generation</t>
  </si>
  <si>
    <t>Thermal electric generation</t>
  </si>
  <si>
    <t>Wind electric generation</t>
  </si>
  <si>
    <t>Solar electric generation</t>
  </si>
  <si>
    <t>Total Purchases (a+b+c)</t>
  </si>
  <si>
    <t>Total purchases from third parties (b+c)</t>
  </si>
  <si>
    <t>a) Purchases to related companies - generators</t>
  </si>
  <si>
    <t>b) Purchases to others generators</t>
  </si>
  <si>
    <t>c) Purchases at spot</t>
  </si>
  <si>
    <t>Transmission losses, pump and other consumption</t>
  </si>
  <si>
    <t>Total electricity sales (a+b+c+d)</t>
  </si>
  <si>
    <t>Total sales to third parties (a+b+c)</t>
  </si>
  <si>
    <t>a) Sales at regulated prices</t>
  </si>
  <si>
    <t>b) Sales at unregulated prices</t>
  </si>
  <si>
    <t>c) Sales at spot marginal cost</t>
  </si>
  <si>
    <t>d) Sales to related companies generators</t>
  </si>
  <si>
    <t>TOTAL SALES IN THE SYSTEM</t>
  </si>
  <si>
    <t>Market Share on total sales (%)</t>
  </si>
  <si>
    <t>Non Current Assets</t>
  </si>
  <si>
    <t>Equity</t>
  </si>
  <si>
    <t>Procurement and Services</t>
  </si>
  <si>
    <t>EBIT</t>
  </si>
  <si>
    <t>Financial Result</t>
  </si>
  <si>
    <t>Net Income before taxes</t>
  </si>
  <si>
    <t>Enel Argentina S.A.</t>
  </si>
  <si>
    <t>Enel Generación El Chocón S.A.</t>
  </si>
  <si>
    <t>Empresa Distribuidora Sur S.A.</t>
  </si>
  <si>
    <t xml:space="preserve">Enel Trading Argentina S.R.L
</t>
  </si>
  <si>
    <t>Grupo Enel Argentina</t>
  </si>
  <si>
    <t>Grupo Enel Green Power Brasil</t>
  </si>
  <si>
    <t>Enel Cien S.A.</t>
  </si>
  <si>
    <t>Enel Distribución Ceará S.A.</t>
  </si>
  <si>
    <t>Enel Distribución Rio S.A.</t>
  </si>
  <si>
    <t>Enel X Brasil S.A.</t>
  </si>
  <si>
    <t>Enel Distribuicao Sao Paulo S.A.</t>
  </si>
  <si>
    <t>Grupo Enel Brasil</t>
  </si>
  <si>
    <t>Enel Colombia S.A. E.S.P</t>
  </si>
  <si>
    <t xml:space="preserve">Enel X Colombia S.A.S. E.S.P. </t>
  </si>
  <si>
    <t>Enel Green Power Costa Rica S.A.</t>
  </si>
  <si>
    <t>PH Chucas S.A.</t>
  </si>
  <si>
    <t>Enel Green Power Guatemala S.A.</t>
  </si>
  <si>
    <t>Generadora de Occidente Ltda.</t>
  </si>
  <si>
    <t>Generadora Montecristo S.A.</t>
  </si>
  <si>
    <t>Renovables de Guatemala S.A.</t>
  </si>
  <si>
    <t>Enel Green Power Panama S.A.</t>
  </si>
  <si>
    <t>Enel Solar S.R.L</t>
  </si>
  <si>
    <t>Enel Fortuna S.A.</t>
  </si>
  <si>
    <t>Grupo Enel Colombia</t>
  </si>
  <si>
    <t>Enel Perú S.A.C.</t>
  </si>
  <si>
    <t>Chinango S.A.C.</t>
  </si>
  <si>
    <t>Grupo Enel Perú</t>
  </si>
  <si>
    <t>Grupo Enel X Brasil</t>
  </si>
  <si>
    <t>Chile ( Holdings y Others)</t>
  </si>
  <si>
    <t>Adjustments</t>
  </si>
  <si>
    <t>ASSETS</t>
  </si>
  <si>
    <t>CURRENT ASSETS</t>
  </si>
  <si>
    <t>Cash and cash equivalents</t>
  </si>
  <si>
    <t>Current other financial assets</t>
  </si>
  <si>
    <t>Current other non-financial assets</t>
  </si>
  <si>
    <t>Current commercial accounts receivable and other accounts receivable</t>
  </si>
  <si>
    <t>Current accounts receivable from related companies</t>
  </si>
  <si>
    <t>Current Inventories</t>
  </si>
  <si>
    <t>Current tax assets</t>
  </si>
  <si>
    <t>Non-current assets or groups of assets for disposal classified as held for sale or as held for distribution to owners</t>
  </si>
  <si>
    <t>NON-CURRENT ASSETS</t>
  </si>
  <si>
    <t>Non-current other financial assets</t>
  </si>
  <si>
    <t>Non-current other non-financial assets</t>
  </si>
  <si>
    <t>Non-current commercial accounts receivable and other accounts receivable</t>
  </si>
  <si>
    <t>Non-current accounts receivable from related companies</t>
  </si>
  <si>
    <t>Investments accounted for using the equity method</t>
  </si>
  <si>
    <t>Intangible assets other than goodwill</t>
  </si>
  <si>
    <t>Goodwill</t>
  </si>
  <si>
    <t>Property, plant and equipment</t>
  </si>
  <si>
    <t>Investment property</t>
  </si>
  <si>
    <t>Right of use assets</t>
  </si>
  <si>
    <t>Deferred tax assets</t>
  </si>
  <si>
    <t>TOTAL ASSETS</t>
  </si>
  <si>
    <t>LIABILITIES AND EQUITY</t>
  </si>
  <si>
    <t>CURRENT LIABILITIES</t>
  </si>
  <si>
    <t>Current other financial liabilities</t>
  </si>
  <si>
    <t>Current liabilities for leases</t>
  </si>
  <si>
    <t>Current commercial accounts payable and other accounts payable</t>
  </si>
  <si>
    <t>Current accounts payable to related companies</t>
  </si>
  <si>
    <t>Current other provisions</t>
  </si>
  <si>
    <t>Current tax liabilities</t>
  </si>
  <si>
    <t>Current provisions for employee benefits</t>
  </si>
  <si>
    <t>Current other non-financial liabilities</t>
  </si>
  <si>
    <t>Liabilities included in disposal groups classified as held for sale</t>
  </si>
  <si>
    <t>NON-CURRENT LIABILITIES</t>
  </si>
  <si>
    <t>Non-current other financial liabilities</t>
  </si>
  <si>
    <t>Non-current liabilities for leases</t>
  </si>
  <si>
    <t>Non-current commercial accounts payable and other accounts payable</t>
  </si>
  <si>
    <t>Non-current accounts payable to related companies</t>
  </si>
  <si>
    <t>Non-current other provisions</t>
  </si>
  <si>
    <t>Deferred tax liabilities</t>
  </si>
  <si>
    <t>Non-current provisions for employee benefits</t>
  </si>
  <si>
    <t>Non-current other non-financial liabilities</t>
  </si>
  <si>
    <t>EQUITY</t>
  </si>
  <si>
    <t>Equity attributable to the owners of the parent company</t>
  </si>
  <si>
    <t>Issued capital</t>
  </si>
  <si>
    <t>Retained earnings (losses)</t>
  </si>
  <si>
    <t>Issue premiums</t>
  </si>
  <si>
    <t>Own shares in portfolio</t>
  </si>
  <si>
    <t>Other equity interests</t>
  </si>
  <si>
    <t>Other reserves</t>
  </si>
  <si>
    <t>Equity Attributable to Minority Interest</t>
  </si>
  <si>
    <t>TOTAL LIABILITIES AND EQUITY</t>
  </si>
  <si>
    <t>REVENUES</t>
  </si>
  <si>
    <t>Energy Sales</t>
  </si>
  <si>
    <t>Other Sales</t>
  </si>
  <si>
    <t>Other Services</t>
  </si>
  <si>
    <t>PROCUREMENTS AND SERVICES</t>
  </si>
  <si>
    <t>Power purchased</t>
  </si>
  <si>
    <t>Cost of fuel consumed</t>
  </si>
  <si>
    <t>Other variable procurements and services</t>
  </si>
  <si>
    <t>CONTRIBUTION MARGIN</t>
  </si>
  <si>
    <t>Other work perfomed by the entity and capitalized</t>
  </si>
  <si>
    <t>Employee benefits expenses</t>
  </si>
  <si>
    <t>Other expenses</t>
  </si>
  <si>
    <t>GROSS OPERATING INCOME (EBITDA)</t>
  </si>
  <si>
    <t>Depreciation and amortization expense</t>
  </si>
  <si>
    <t>Impairment loss recognized in the period's profit or loss</t>
  </si>
  <si>
    <t>Impairment gains and reversals of impairment losses (Impairment losses) determined in accordance with IFRS 9</t>
  </si>
  <si>
    <t>OPERATING INCOME</t>
  </si>
  <si>
    <t>NET FINANCIAL INCOME</t>
  </si>
  <si>
    <t>Financial Income</t>
  </si>
  <si>
    <t>Others financial income</t>
  </si>
  <si>
    <t>Financial costs</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</si>
  <si>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</si>
  <si>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</si>
  <si>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</si>
  <si>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</si>
  <si>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</si>
  <si>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</si>
  <si>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</si>
  <si>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</si>
  <si>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(loss) before taxes</t>
  </si>
  <si>
    <t>Income tax expenses</t>
  </si>
  <si>
    <t>Income from continuing operations</t>
  </si>
  <si>
    <t>Income (loss) from discontinued operations</t>
  </si>
  <si>
    <t xml:space="preserve">NET INCOME </t>
  </si>
  <si>
    <t>Net Income attributable to:</t>
  </si>
  <si>
    <t>Consolidated Statements of Cash Flow</t>
  </si>
  <si>
    <t>Cash flow from (used in) operating activities</t>
  </si>
  <si>
    <t>Cash flow from (used in) investing activities</t>
  </si>
  <si>
    <t>Cash flows from (used in) financing activities</t>
  </si>
  <si>
    <t>Segment</t>
  </si>
  <si>
    <t>Holdings, Adjustments and others</t>
  </si>
  <si>
    <t>Generation and Transmission</t>
  </si>
  <si>
    <t>Energy sales</t>
  </si>
  <si>
    <t>Other sales</t>
  </si>
  <si>
    <t>Other services</t>
  </si>
  <si>
    <t>Income (losses) before taxes</t>
  </si>
  <si>
    <t>EBITDA Y ACTIVO FIJO NETO POR PAIS</t>
  </si>
  <si>
    <t>Al 31 de marzo de 2011</t>
  </si>
  <si>
    <t>Lineas de Negocio</t>
  </si>
  <si>
    <t>Activo Fijo neto</t>
  </si>
  <si>
    <t>EBITDA / Activo Fijo DIC. 2010</t>
  </si>
  <si>
    <t>EBITDA / Activo Fijo marzo 2007</t>
  </si>
  <si>
    <t>Ch$ Millones</t>
  </si>
  <si>
    <t>Generación y Transmisión</t>
  </si>
  <si>
    <t>Perú</t>
  </si>
  <si>
    <t>Brasil</t>
  </si>
  <si>
    <t>Total Gx y Tx</t>
  </si>
  <si>
    <t>Distribución</t>
  </si>
  <si>
    <t>Brasil   (*)</t>
  </si>
  <si>
    <t>Total Dx</t>
  </si>
  <si>
    <t>Estructura y ajustes</t>
  </si>
  <si>
    <t>Total Grupo Enersis</t>
  </si>
  <si>
    <t>(*) Incluye activos intangibles por concesiones en Ampla y Coelce</t>
  </si>
  <si>
    <t xml:space="preserve">Mercados </t>
  </si>
  <si>
    <t>Ventas de Energía</t>
  </si>
  <si>
    <t>Participación</t>
  </si>
  <si>
    <t>País</t>
  </si>
  <si>
    <t xml:space="preserve">en que </t>
  </si>
  <si>
    <t>(GWh)</t>
  </si>
  <si>
    <t>de mercado</t>
  </si>
  <si>
    <t>participa</t>
  </si>
  <si>
    <t xml:space="preserve">Chile  </t>
  </si>
  <si>
    <t>SIC y SING</t>
  </si>
  <si>
    <t>SIN</t>
  </si>
  <si>
    <t>SICN</t>
  </si>
  <si>
    <t>Brasil  (1)</t>
  </si>
  <si>
    <t xml:space="preserve">Total   </t>
  </si>
  <si>
    <t>(1)  En el año 2005  se incluyen las ventas del trimestre octubre-diciembre 2005 de las sociedades Endesa Fortaleza y CIEN.</t>
  </si>
  <si>
    <t>Impuesto a la Renta e Impuestos diferidos</t>
  </si>
  <si>
    <t>Concepto  (Millones de $)</t>
  </si>
  <si>
    <t>Variaciones</t>
  </si>
  <si>
    <t>Impuesto Renta</t>
  </si>
  <si>
    <t>Impuesto Diferido</t>
  </si>
  <si>
    <t xml:space="preserve">Generation Segment by geographical area of continuing operations </t>
  </si>
  <si>
    <t xml:space="preserve">Distribution Segment by geographical area of continuing operations </t>
  </si>
  <si>
    <t>Income accounted for using the equity method</t>
  </si>
  <si>
    <t>PH Chucás S.A.</t>
  </si>
  <si>
    <t>Net income</t>
  </si>
  <si>
    <t>(**) As of December 31, 2024, and 2023, the average number of common shares outstanding totaled 107,279,880,530.</t>
  </si>
  <si>
    <t>Impairment Losses (Reversals)</t>
  </si>
  <si>
    <t>Other Integrated
Results</t>
  </si>
  <si>
    <t>Total Integrated
Results</t>
  </si>
  <si>
    <t>Q3 2025</t>
  </si>
  <si>
    <t>Q3 2024</t>
  </si>
  <si>
    <t>(*) As of January 1, 2023, the operations in Peru have been declared discontinued, and following the guidelines of IFRS 5, the income and costs and other income statements associated with these operations have been classified in a line net of taxes as discontinued operations in the periods ended on September 30, 2025 and 2024</t>
  </si>
  <si>
    <t>(7) It corresponds to the ratio between (i) the profit for the period attributable to the owners of the parent company for the twelve rolling months as of September 30, 2025, and (ii) the average between the equity attributable to the owners of the parent company at the beginning and end of the period.</t>
  </si>
  <si>
    <t>(8) It corresponds to the ratio between (i) the profit for the period attributable to the owners of the parent company for the twelve rolling months as of September 30, 2025, and (ii) the average of total assets at the beginning and end of the period.</t>
  </si>
  <si>
    <t>9M 2025</t>
  </si>
  <si>
    <t>9M 2024</t>
  </si>
  <si>
    <t xml:space="preserve"> September 30, 2025</t>
  </si>
  <si>
    <t xml:space="preserve"> September 30, 2024</t>
  </si>
  <si>
    <t xml:space="preserve"> September 2025</t>
  </si>
  <si>
    <t xml:space="preserve"> September 2024</t>
  </si>
  <si>
    <t>-</t>
  </si>
  <si>
    <t>n.a.</t>
  </si>
  <si>
    <t xml:space="preserve"> December 2024</t>
  </si>
  <si>
    <t>(.800) p.p.</t>
  </si>
  <si>
    <t xml:space="preserve"> .800  p.p.</t>
  </si>
  <si>
    <t xml:space="preserve">-  </t>
  </si>
  <si>
    <t>(0,3) p.p.</t>
  </si>
  <si>
    <t>(11.500) p.p.</t>
  </si>
  <si>
    <t>(4.800) p.p.</t>
  </si>
  <si>
    <t>Enel Generación Chocón S.A.</t>
  </si>
  <si>
    <t>Enel Colombia Segmento de Generación</t>
  </si>
  <si>
    <t>Chinango</t>
  </si>
  <si>
    <t>Enel Distribución Sao Paulo S.A. (Eletropaulo) (*)</t>
  </si>
  <si>
    <t>Edesur S.A.</t>
  </si>
  <si>
    <t>Enel Distribución Rio (Ampla) (*)</t>
  </si>
  <si>
    <t>Enel Distribución Ceara (Coelce) (*)</t>
  </si>
  <si>
    <t>Enel Colombia Segmento de Distribución</t>
  </si>
  <si>
    <t>Enel Green Power Brasil</t>
  </si>
  <si>
    <t>Enel Green Power Centroamérica</t>
  </si>
  <si>
    <t xml:space="preserve"> September 30 2025</t>
  </si>
  <si>
    <t xml:space="preserve"> December 31 2024</t>
  </si>
  <si>
    <t>Balance</t>
  </si>
  <si>
    <t>al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</si>
</sst>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 #,##0_ ;_ * \-#,##0_ ;_ * &quot;-&quot;_ ;_ @_ "/>
    <numFmt numFmtId="164" formatCode="_-* #,##0_-;\-* #,##0_-;_-* &quot;-&quot;_-;_-@_-"/>
    <numFmt numFmtId="165" formatCode="_-* #,##0.00_-;\-* #,##0.00_-;_-* &quot;-&quot;??_-;_-@_-"/>
    <numFmt numFmtId="166" formatCode="_(* #,##0_);_(* \(#,##0\);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0.0\)"/>
    <numFmt numFmtId="184" formatCode="#,##0.00000\ ;\(#,##0.00000\);&quot;-       &quot;"/>
    <numFmt numFmtId="185" formatCode="#,##0;[Black]\(#,##0\);&quot;-&quot;"/>
    <numFmt numFmtId="186" formatCode="#,##0.00;\(#,##0.00\)"/>
    <numFmt numFmtId="187" formatCode="#,##0.00\ ;\(#,##0.00\);&quot;-       &quot;"/>
    <numFmt numFmtId="188" formatCode="_ * #,##0.0_ ;_ * \-#,##0.0_ ;_ * &quot;-&quot;_ ;_ @_ "/>
    <numFmt numFmtId="189" formatCode="#,##0.0_);[Black]\(#,##0.0\);&quot;-       &quot;"/>
    <numFmt numFmtId="190" formatCode="0.0"/>
    <numFmt numFmtId="191" formatCode="#,##0.00_);[Black]\(#,##0.00\);&quot;-       &quot;"/>
    <numFmt numFmtId="192" formatCode="_-* #,##0.0_-;\-* #,##0.0_-;_-* &quot;-&quot;??_-;_-@_-"/>
    <numFmt numFmtId="193" formatCode="_ * #,##0.0_ ;_ * \-#,##0.0_ ;_ * &quot;-&quot;?_ ;_ @_ "/>
    <numFmt numFmtId="194" formatCode="#,##0.00000000000000"/>
  </numFmts>
  <fonts count="49">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
      <sz val="10"/>
      <color rgb="FF000000"/>
      <name val="Roobert ENEL"/>
    </font>
  </fonts>
  <fills count="14">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1" tint="0.499984740745262"/>
        <bgColor indexed="64"/>
      </patternFill>
    </fill>
    <fill>
      <patternFill patternType="solid">
        <fgColor rgb="FFFFFFFF"/>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
      <left style="thin">
        <color theme="0"/>
      </left>
      <right style="thin">
        <color rgb="FFFF5A0F"/>
      </right>
      <top style="thin">
        <color rgb="FFFF5A0F"/>
      </top>
      <bottom/>
      <diagonal/>
    </border>
    <border>
      <left style="thin">
        <color rgb="FFFF5A0F"/>
      </left>
      <right/>
      <top style="thin">
        <color rgb="FFFF5A0F"/>
      </top>
      <bottom/>
      <diagonal/>
    </border>
    <border>
      <left style="thin">
        <color theme="0"/>
      </left>
      <right style="thin">
        <color rgb="FFFF5A0F"/>
      </right>
      <top style="thin">
        <color rgb="FFFF5A0F"/>
      </top>
      <bottom style="thin">
        <color rgb="FFFF5A0F"/>
      </bottom>
      <diagonal/>
    </border>
    <border>
      <left style="thin">
        <color theme="0"/>
      </left>
      <right style="thin">
        <color rgb="FFFF5A0F"/>
      </right>
      <top/>
      <bottom/>
      <diagonal/>
    </border>
    <border>
      <left style="thin">
        <color theme="0"/>
      </left>
      <right style="thin">
        <color rgb="FFFF5A0F"/>
      </right>
      <top/>
      <bottom style="thin">
        <color rgb="FFFF5A0F"/>
      </bottom>
      <diagonal/>
    </border>
    <border>
      <left style="thin">
        <color rgb="FFFF5A0F"/>
      </left>
      <right style="thin">
        <color theme="0"/>
      </right>
      <top style="thin">
        <color rgb="FFFF5A0F"/>
      </top>
      <bottom style="thin">
        <color rgb="FFFF5A0F"/>
      </bottom>
      <diagonal/>
    </border>
    <border>
      <left style="thin">
        <color rgb="FFFF5A0F"/>
      </left>
      <right/>
      <top/>
      <bottom/>
      <diagonal/>
    </border>
    <border>
      <left style="thin">
        <color rgb="FFFF5A0F"/>
      </left>
      <right style="thin">
        <color theme="0"/>
      </right>
      <top/>
      <bottom/>
      <diagonal/>
    </border>
    <border>
      <left/>
      <right style="thin">
        <color indexed="55"/>
      </right>
      <top style="thin">
        <color theme="0" tint="-0.499984740745262"/>
      </top>
      <bottom style="thin">
        <color theme="0" tint="-0.499984740745262"/>
      </bottom>
      <diagonal/>
    </border>
    <border>
      <left/>
      <right/>
      <top/>
      <bottom style="thin">
        <color indexed="22"/>
      </bottom>
      <diagonal/>
    </border>
  </borders>
  <cellStyleXfs count="24">
    <xf numFmtId="0" fontId="0" fillId="0" borderId="0"/>
    <xf numFmtId="0" fontId="15" fillId="2" borderId="0" applyNumberFormat="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41" fontId="33" fillId="0" borderId="0" applyFont="0" applyFill="0" applyBorder="0" applyAlignment="0" applyProtection="0"/>
    <xf numFmtId="164" fontId="1" fillId="0" borderId="0" applyFont="0" applyFill="0" applyBorder="0" applyAlignment="0" applyProtection="0"/>
    <xf numFmtId="0" fontId="1" fillId="0" borderId="0"/>
    <xf numFmtId="0" fontId="1" fillId="0" borderId="0"/>
  </cellStyleXfs>
  <cellXfs count="969">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6"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5"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0" fontId="1" fillId="7" borderId="0" xfId="10" applyFill="1"/>
    <xf numFmtId="0" fontId="10" fillId="7" borderId="0" xfId="10" applyFont="1" applyFill="1"/>
    <xf numFmtId="176" fontId="1" fillId="7" borderId="0" xfId="0" applyNumberFormat="1" applyFont="1" applyFill="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3"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0" fontId="23" fillId="0" borderId="0" xfId="12" applyFont="1" applyAlignment="1">
      <alignment vertical="center"/>
    </xf>
    <xf numFmtId="0" fontId="24" fillId="7" borderId="0" xfId="12"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9"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5" fontId="1" fillId="0" borderId="0" xfId="3" applyFont="1" applyFill="1" applyAlignment="1">
      <alignment horizontal="right" vertical="center"/>
    </xf>
    <xf numFmtId="165" fontId="1" fillId="0" borderId="0" xfId="3" applyFont="1" applyFill="1" applyAlignment="1">
      <alignment vertical="center"/>
    </xf>
    <xf numFmtId="186"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71" fontId="1" fillId="5" borderId="0" xfId="0" applyNumberFormat="1" applyFont="1" applyFill="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5"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4" fontId="1" fillId="5" borderId="0" xfId="4" applyFont="1" applyFill="1" applyAlignment="1">
      <alignment vertical="center"/>
    </xf>
    <xf numFmtId="164" fontId="1" fillId="5" borderId="0" xfId="4" applyFont="1" applyFill="1"/>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7"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89" fontId="38" fillId="0" borderId="0" xfId="14" applyNumberFormat="1" applyFont="1" applyFill="1" applyBorder="1" applyAlignment="1">
      <alignment vertical="center"/>
    </xf>
    <xf numFmtId="0" fontId="42" fillId="0" borderId="0" xfId="0" applyFont="1" applyAlignment="1">
      <alignment vertical="center"/>
    </xf>
    <xf numFmtId="172" fontId="26" fillId="0" borderId="45" xfId="16" applyNumberFormat="1" applyFont="1" applyFill="1" applyBorder="1" applyAlignment="1" applyProtection="1">
      <alignment horizontal="right" vertical="center"/>
      <protection locked="0"/>
    </xf>
    <xf numFmtId="167" fontId="0" fillId="7" borderId="0" xfId="16" applyNumberFormat="1" applyFont="1" applyFill="1" applyAlignment="1">
      <alignment vertical="center"/>
    </xf>
    <xf numFmtId="0" fontId="45" fillId="7" borderId="0" xfId="15" applyFont="1" applyFill="1" applyAlignment="1">
      <alignment horizontal="center" vertical="center"/>
    </xf>
    <xf numFmtId="0" fontId="1" fillId="7" borderId="0" xfId="9" applyFill="1"/>
    <xf numFmtId="0" fontId="45"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5" fontId="10" fillId="5" borderId="0" xfId="11" applyNumberFormat="1" applyFont="1" applyFill="1" applyAlignment="1">
      <alignment horizontal="center" vertical="center"/>
    </xf>
    <xf numFmtId="185" fontId="10" fillId="0" borderId="26" xfId="11" applyNumberFormat="1" applyFont="1" applyBorder="1" applyAlignment="1">
      <alignment vertical="top"/>
    </xf>
    <xf numFmtId="185" fontId="10" fillId="0" borderId="0" xfId="11" applyNumberFormat="1" applyFont="1" applyAlignment="1">
      <alignment vertical="top"/>
    </xf>
    <xf numFmtId="185" fontId="10" fillId="7" borderId="0" xfId="11" applyNumberFormat="1" applyFont="1" applyFill="1" applyAlignment="1">
      <alignment vertical="top"/>
    </xf>
    <xf numFmtId="0" fontId="43" fillId="0" borderId="0" xfId="9" applyFont="1" applyAlignment="1">
      <alignment vertical="center"/>
    </xf>
    <xf numFmtId="0" fontId="46" fillId="0" borderId="0" xfId="9" applyFont="1" applyAlignment="1">
      <alignment vertical="center"/>
    </xf>
    <xf numFmtId="0" fontId="29" fillId="0" borderId="0" xfId="9" applyFont="1" applyAlignment="1">
      <alignment vertical="center"/>
    </xf>
    <xf numFmtId="0" fontId="43" fillId="7" borderId="0" xfId="0" applyFont="1" applyFill="1" applyAlignment="1">
      <alignment horizontal="right" vertical="center"/>
    </xf>
    <xf numFmtId="165" fontId="43" fillId="7" borderId="0" xfId="3" applyFont="1" applyFill="1" applyBorder="1" applyAlignment="1">
      <alignment horizontal="right" vertical="center"/>
    </xf>
    <xf numFmtId="182" fontId="43" fillId="7" borderId="0" xfId="3" applyNumberFormat="1" applyFont="1" applyFill="1" applyBorder="1" applyAlignment="1">
      <alignment horizontal="right" vertical="center"/>
    </xf>
    <xf numFmtId="191"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 fillId="8" borderId="1" xfId="5" applyNumberFormat="1" applyFont="1" applyFill="1" applyBorder="1" applyAlignment="1">
      <alignment vertical="center"/>
    </xf>
    <xf numFmtId="192"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49" xfId="0" applyFont="1" applyFill="1" applyBorder="1" applyAlignment="1">
      <alignment horizontal="center" vertical="center"/>
    </xf>
    <xf numFmtId="0" fontId="24" fillId="7" borderId="49" xfId="0" applyFont="1" applyFill="1" applyBorder="1" applyAlignment="1">
      <alignment horizontal="center" vertical="center"/>
    </xf>
    <xf numFmtId="0" fontId="23" fillId="7" borderId="49" xfId="0" applyFont="1" applyFill="1" applyBorder="1" applyAlignment="1">
      <alignment vertical="center"/>
    </xf>
    <xf numFmtId="173" fontId="1" fillId="7" borderId="49" xfId="16" applyNumberFormat="1" applyFont="1" applyFill="1" applyBorder="1" applyAlignment="1">
      <alignment horizontal="right" vertical="center"/>
    </xf>
    <xf numFmtId="0" fontId="24" fillId="7" borderId="50" xfId="0" applyFont="1" applyFill="1" applyBorder="1" applyAlignment="1">
      <alignment vertical="center"/>
    </xf>
    <xf numFmtId="182" fontId="24" fillId="11" borderId="50" xfId="3" applyNumberFormat="1" applyFont="1" applyFill="1" applyBorder="1" applyAlignment="1">
      <alignment vertical="center"/>
    </xf>
    <xf numFmtId="182" fontId="24" fillId="7" borderId="50" xfId="3" applyNumberFormat="1" applyFont="1" applyFill="1" applyBorder="1" applyAlignment="1">
      <alignment vertical="center"/>
    </xf>
    <xf numFmtId="173" fontId="10" fillId="7" borderId="50" xfId="16" applyNumberFormat="1" applyFont="1" applyFill="1" applyBorder="1" applyAlignment="1">
      <alignment horizontal="right" vertical="center"/>
    </xf>
    <xf numFmtId="0" fontId="21" fillId="10" borderId="49" xfId="0" applyFont="1" applyFill="1" applyBorder="1" applyAlignment="1">
      <alignment horizontal="center" vertical="center"/>
    </xf>
    <xf numFmtId="0" fontId="21" fillId="10" borderId="50" xfId="9" applyFont="1" applyFill="1" applyBorder="1" applyAlignment="1">
      <alignment horizontal="justify" vertical="center" wrapText="1"/>
    </xf>
    <xf numFmtId="0" fontId="21" fillId="10" borderId="50" xfId="9" applyFont="1" applyFill="1" applyBorder="1" applyAlignment="1">
      <alignment horizontal="center" vertical="center" wrapText="1"/>
    </xf>
    <xf numFmtId="0" fontId="21" fillId="10" borderId="51" xfId="9" applyFont="1" applyFill="1" applyBorder="1" applyAlignment="1">
      <alignment horizontal="center" vertical="center" wrapText="1"/>
    </xf>
    <xf numFmtId="0" fontId="10" fillId="7" borderId="52" xfId="9" applyFont="1" applyFill="1" applyBorder="1" applyAlignment="1">
      <alignment vertical="center"/>
    </xf>
    <xf numFmtId="192"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0" xfId="0" applyFont="1" applyFill="1" applyBorder="1" applyAlignment="1">
      <alignment horizontal="center" vertical="center"/>
    </xf>
    <xf numFmtId="181" fontId="24" fillId="11" borderId="50" xfId="0" applyNumberFormat="1" applyFont="1" applyFill="1" applyBorder="1" applyAlignment="1">
      <alignment horizontal="right" vertical="center"/>
    </xf>
    <xf numFmtId="181" fontId="24" fillId="7" borderId="50" xfId="0" applyNumberFormat="1" applyFont="1" applyFill="1" applyBorder="1" applyAlignment="1">
      <alignment horizontal="right" vertical="center"/>
    </xf>
    <xf numFmtId="181" fontId="24" fillId="7" borderId="49" xfId="0" applyNumberFormat="1" applyFont="1" applyFill="1" applyBorder="1" applyAlignment="1">
      <alignment horizontal="right" vertical="center"/>
    </xf>
    <xf numFmtId="181" fontId="23" fillId="7" borderId="49" xfId="0" applyNumberFormat="1" applyFont="1" applyFill="1" applyBorder="1" applyAlignment="1">
      <alignment horizontal="right" vertical="center"/>
    </xf>
    <xf numFmtId="181" fontId="24" fillId="11" borderId="49" xfId="0" applyNumberFormat="1" applyFont="1" applyFill="1" applyBorder="1" applyAlignment="1">
      <alignment horizontal="right" vertical="center"/>
    </xf>
    <xf numFmtId="0" fontId="23" fillId="7" borderId="49" xfId="0" applyFont="1" applyFill="1" applyBorder="1" applyAlignment="1">
      <alignment horizontal="center" vertical="center"/>
    </xf>
    <xf numFmtId="0" fontId="24" fillId="11" borderId="50" xfId="0" applyFont="1" applyFill="1" applyBorder="1" applyAlignment="1">
      <alignment horizontal="center" vertical="center"/>
    </xf>
    <xf numFmtId="0" fontId="23" fillId="0" borderId="49" xfId="12" applyFont="1" applyBorder="1" applyAlignment="1">
      <alignment vertical="center"/>
    </xf>
    <xf numFmtId="0" fontId="21" fillId="10" borderId="50" xfId="0" applyFont="1" applyFill="1" applyBorder="1" applyAlignment="1">
      <alignment horizontal="center" vertical="center"/>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49" xfId="12" applyFont="1" applyBorder="1" applyAlignment="1">
      <alignment vertical="center"/>
    </xf>
    <xf numFmtId="0" fontId="1" fillId="7" borderId="49" xfId="12" applyFont="1" applyFill="1" applyBorder="1" applyAlignment="1">
      <alignment vertical="center"/>
    </xf>
    <xf numFmtId="0" fontId="23" fillId="7" borderId="52" xfId="12" applyFont="1" applyFill="1" applyBorder="1" applyAlignment="1">
      <alignment vertical="center"/>
    </xf>
    <xf numFmtId="17" fontId="21" fillId="10" borderId="50" xfId="0" applyNumberFormat="1" applyFont="1" applyFill="1" applyBorder="1" applyAlignment="1">
      <alignment horizontal="center" vertical="center"/>
    </xf>
    <xf numFmtId="17" fontId="24" fillId="7" borderId="50" xfId="0" applyNumberFormat="1" applyFont="1" applyFill="1" applyBorder="1" applyAlignment="1">
      <alignment vertical="center"/>
    </xf>
    <xf numFmtId="0" fontId="23" fillId="7" borderId="50" xfId="12" applyFont="1" applyFill="1" applyBorder="1" applyAlignment="1">
      <alignment vertical="center"/>
    </xf>
    <xf numFmtId="0" fontId="23" fillId="7" borderId="50" xfId="0" applyFont="1" applyFill="1" applyBorder="1" applyAlignment="1">
      <alignment vertical="center"/>
    </xf>
    <xf numFmtId="0" fontId="1" fillId="7" borderId="49" xfId="0" applyFont="1" applyFill="1" applyBorder="1" applyAlignment="1">
      <alignment horizontal="left" vertical="center"/>
    </xf>
    <xf numFmtId="176" fontId="23" fillId="11" borderId="49" xfId="0" applyNumberFormat="1" applyFont="1" applyFill="1" applyBorder="1" applyAlignment="1">
      <alignment vertical="center"/>
    </xf>
    <xf numFmtId="176" fontId="23" fillId="7" borderId="49" xfId="0" applyNumberFormat="1" applyFont="1" applyFill="1" applyBorder="1" applyAlignment="1">
      <alignment vertical="center"/>
    </xf>
    <xf numFmtId="167" fontId="23" fillId="11" borderId="49" xfId="16" applyNumberFormat="1" applyFont="1" applyFill="1" applyBorder="1" applyAlignment="1">
      <alignment vertical="center"/>
    </xf>
    <xf numFmtId="167" fontId="23" fillId="7" borderId="49" xfId="16" applyNumberFormat="1" applyFont="1" applyFill="1" applyBorder="1" applyAlignment="1">
      <alignment vertical="center"/>
    </xf>
    <xf numFmtId="0" fontId="24" fillId="7" borderId="50" xfId="0" applyFont="1" applyFill="1" applyBorder="1" applyAlignment="1">
      <alignment horizontal="left" vertical="center"/>
    </xf>
    <xf numFmtId="176" fontId="24" fillId="11" borderId="50" xfId="0" applyNumberFormat="1" applyFont="1" applyFill="1" applyBorder="1" applyAlignment="1">
      <alignment vertical="center"/>
    </xf>
    <xf numFmtId="176" fontId="24" fillId="7" borderId="50" xfId="0" applyNumberFormat="1" applyFont="1" applyFill="1" applyBorder="1" applyAlignment="1">
      <alignment vertical="center"/>
    </xf>
    <xf numFmtId="167" fontId="24" fillId="11" borderId="50" xfId="16" applyNumberFormat="1" applyFont="1" applyFill="1" applyBorder="1" applyAlignment="1">
      <alignment vertical="center"/>
    </xf>
    <xf numFmtId="167" fontId="24" fillId="7" borderId="50"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49" xfId="0" applyNumberFormat="1" applyFont="1" applyFill="1" applyBorder="1" applyAlignment="1">
      <alignment vertical="center"/>
    </xf>
    <xf numFmtId="178" fontId="24" fillId="11" borderId="50" xfId="0" applyNumberFormat="1" applyFont="1" applyFill="1" applyBorder="1" applyAlignment="1">
      <alignment vertical="center"/>
    </xf>
    <xf numFmtId="178" fontId="23" fillId="7" borderId="0" xfId="0" applyNumberFormat="1" applyFont="1" applyFill="1" applyAlignment="1">
      <alignment vertical="center"/>
    </xf>
    <xf numFmtId="178" fontId="23" fillId="7" borderId="49" xfId="0" applyNumberFormat="1" applyFont="1" applyFill="1" applyBorder="1" applyAlignment="1">
      <alignment vertical="center"/>
    </xf>
    <xf numFmtId="178" fontId="24" fillId="7" borderId="50"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0" fontId="24" fillId="0" borderId="49" xfId="0" applyFont="1" applyBorder="1" applyAlignment="1">
      <alignment vertical="center"/>
    </xf>
    <xf numFmtId="17" fontId="24" fillId="7" borderId="50" xfId="0" applyNumberFormat="1" applyFont="1" applyFill="1" applyBorder="1" applyAlignment="1">
      <alignment horizontal="center" vertical="center"/>
    </xf>
    <xf numFmtId="0" fontId="24" fillId="7" borderId="50" xfId="9" applyFont="1" applyFill="1" applyBorder="1" applyAlignment="1">
      <alignment horizontal="left" vertical="center"/>
    </xf>
    <xf numFmtId="171" fontId="24" fillId="11" borderId="50" xfId="9" applyNumberFormat="1" applyFont="1" applyFill="1" applyBorder="1" applyAlignment="1">
      <alignment horizontal="right" vertical="center"/>
    </xf>
    <xf numFmtId="171" fontId="24" fillId="7" borderId="50"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5" xfId="16" applyNumberFormat="1" applyFont="1" applyFill="1" applyBorder="1" applyAlignment="1">
      <alignment horizontal="right" vertical="center"/>
    </xf>
    <xf numFmtId="0" fontId="10" fillId="7" borderId="49" xfId="0" applyFont="1" applyFill="1" applyBorder="1" applyAlignment="1">
      <alignment horizontal="left" vertical="center"/>
    </xf>
    <xf numFmtId="171" fontId="10" fillId="11" borderId="49" xfId="0" applyNumberFormat="1" applyFont="1" applyFill="1" applyBorder="1" applyAlignment="1">
      <alignment vertical="center"/>
    </xf>
    <xf numFmtId="171" fontId="10" fillId="0" borderId="49" xfId="0" applyNumberFormat="1" applyFont="1" applyBorder="1" applyAlignment="1">
      <alignment vertical="center"/>
    </xf>
    <xf numFmtId="173" fontId="10" fillId="7" borderId="49" xfId="16" applyNumberFormat="1" applyFont="1" applyFill="1" applyBorder="1" applyAlignment="1">
      <alignment horizontal="right" vertical="center"/>
    </xf>
    <xf numFmtId="176" fontId="24" fillId="11" borderId="49" xfId="0" applyNumberFormat="1" applyFont="1" applyFill="1" applyBorder="1" applyAlignment="1">
      <alignment vertical="center"/>
    </xf>
    <xf numFmtId="176" fontId="24" fillId="0" borderId="49" xfId="0" applyNumberFormat="1" applyFont="1" applyBorder="1" applyAlignment="1">
      <alignment vertical="center"/>
    </xf>
    <xf numFmtId="173" fontId="24" fillId="0" borderId="49" xfId="16" applyNumberFormat="1" applyFont="1" applyFill="1" applyBorder="1" applyAlignment="1">
      <alignment horizontal="right" vertical="center"/>
    </xf>
    <xf numFmtId="173" fontId="24" fillId="0" borderId="56" xfId="16" applyNumberFormat="1" applyFont="1" applyFill="1" applyBorder="1" applyAlignment="1">
      <alignment horizontal="right" vertical="center"/>
    </xf>
    <xf numFmtId="176" fontId="1" fillId="11" borderId="49" xfId="0" applyNumberFormat="1" applyFont="1" applyFill="1" applyBorder="1" applyAlignment="1">
      <alignment vertical="center"/>
    </xf>
    <xf numFmtId="176" fontId="1" fillId="0" borderId="49" xfId="0" applyNumberFormat="1" applyFont="1" applyBorder="1" applyAlignment="1">
      <alignment vertical="center"/>
    </xf>
    <xf numFmtId="176" fontId="10" fillId="11" borderId="49" xfId="0" applyNumberFormat="1" applyFont="1" applyFill="1" applyBorder="1" applyAlignment="1">
      <alignment vertical="center"/>
    </xf>
    <xf numFmtId="176" fontId="10" fillId="0" borderId="49" xfId="0" applyNumberFormat="1" applyFont="1" applyBorder="1" applyAlignment="1">
      <alignment vertical="center"/>
    </xf>
    <xf numFmtId="0" fontId="1" fillId="7" borderId="49" xfId="0" applyFont="1" applyFill="1" applyBorder="1" applyAlignment="1">
      <alignment horizontal="left" vertical="center" wrapText="1"/>
    </xf>
    <xf numFmtId="0" fontId="1" fillId="0" borderId="49" xfId="0" applyFont="1" applyBorder="1" applyAlignment="1">
      <alignment horizontal="left" vertical="center" wrapText="1"/>
    </xf>
    <xf numFmtId="0" fontId="24" fillId="0" borderId="50" xfId="0" applyFont="1" applyBorder="1" applyAlignment="1">
      <alignment horizontal="left" vertical="center"/>
    </xf>
    <xf numFmtId="184" fontId="24" fillId="11" borderId="50" xfId="0" applyNumberFormat="1" applyFont="1" applyFill="1" applyBorder="1" applyAlignment="1">
      <alignment vertical="center"/>
    </xf>
    <xf numFmtId="184" fontId="24" fillId="0" borderId="50" xfId="0" applyNumberFormat="1" applyFont="1" applyBorder="1" applyAlignment="1">
      <alignment vertical="center"/>
    </xf>
    <xf numFmtId="173" fontId="24" fillId="0" borderId="57" xfId="16" applyNumberFormat="1" applyFont="1" applyFill="1" applyBorder="1" applyAlignment="1">
      <alignment horizontal="right" vertical="center"/>
    </xf>
    <xf numFmtId="173" fontId="24" fillId="0" borderId="50" xfId="16" applyNumberFormat="1" applyFont="1" applyFill="1" applyBorder="1" applyAlignment="1">
      <alignment horizontal="right" vertical="center"/>
    </xf>
    <xf numFmtId="0" fontId="1" fillId="7" borderId="50" xfId="0" applyFont="1" applyFill="1" applyBorder="1" applyAlignment="1">
      <alignment horizontal="left" vertical="center"/>
    </xf>
    <xf numFmtId="176" fontId="10" fillId="11" borderId="50" xfId="0" applyNumberFormat="1" applyFont="1" applyFill="1" applyBorder="1" applyAlignment="1">
      <alignment vertical="center"/>
    </xf>
    <xf numFmtId="176" fontId="10" fillId="0" borderId="50" xfId="0" applyNumberFormat="1" applyFont="1" applyBorder="1" applyAlignment="1">
      <alignment vertical="center"/>
    </xf>
    <xf numFmtId="176" fontId="10" fillId="7" borderId="49" xfId="0" applyNumberFormat="1" applyFont="1" applyFill="1" applyBorder="1" applyAlignment="1">
      <alignment vertical="center"/>
    </xf>
    <xf numFmtId="171" fontId="10" fillId="7" borderId="49" xfId="0" applyNumberFormat="1" applyFont="1" applyFill="1" applyBorder="1" applyAlignment="1">
      <alignment vertical="center"/>
    </xf>
    <xf numFmtId="0" fontId="7" fillId="0" borderId="49" xfId="0" applyFont="1" applyBorder="1" applyAlignment="1">
      <alignment vertical="center"/>
    </xf>
    <xf numFmtId="38" fontId="7" fillId="0" borderId="49" xfId="0" applyNumberFormat="1" applyFont="1" applyBorder="1" applyAlignment="1">
      <alignment vertical="center"/>
    </xf>
    <xf numFmtId="17" fontId="21" fillId="10" borderId="49" xfId="0" applyNumberFormat="1" applyFont="1" applyFill="1" applyBorder="1" applyAlignment="1">
      <alignment horizontal="center" vertical="center"/>
    </xf>
    <xf numFmtId="17" fontId="24" fillId="0" borderId="49" xfId="0" applyNumberFormat="1" applyFont="1" applyBorder="1" applyAlignment="1">
      <alignment horizontal="center" vertical="center"/>
    </xf>
    <xf numFmtId="0" fontId="24" fillId="0" borderId="49" xfId="0" applyFont="1" applyBorder="1" applyAlignment="1">
      <alignment horizontal="center" vertical="center"/>
    </xf>
    <xf numFmtId="0" fontId="10" fillId="0" borderId="50" xfId="0" applyFont="1" applyBorder="1" applyAlignment="1">
      <alignment horizontal="center" vertical="center"/>
    </xf>
    <xf numFmtId="1" fontId="1" fillId="0" borderId="49"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0" xfId="10" applyNumberFormat="1" applyFont="1" applyFill="1" applyBorder="1" applyAlignment="1">
      <alignment horizontal="center" vertical="center"/>
    </xf>
    <xf numFmtId="17" fontId="10" fillId="7" borderId="50" xfId="10" applyNumberFormat="1" applyFont="1" applyFill="1" applyBorder="1" applyAlignment="1">
      <alignment horizontal="center" vertical="center"/>
    </xf>
    <xf numFmtId="0" fontId="10" fillId="7" borderId="50" xfId="10" applyFont="1" applyFill="1" applyBorder="1" applyAlignment="1">
      <alignment horizontal="center" vertical="center"/>
    </xf>
    <xf numFmtId="0" fontId="1" fillId="7" borderId="50" xfId="10" applyFill="1" applyBorder="1" applyAlignment="1">
      <alignment vertical="center"/>
    </xf>
    <xf numFmtId="0" fontId="10" fillId="0" borderId="50" xfId="10" applyFont="1" applyBorder="1" applyAlignment="1">
      <alignment vertical="center"/>
    </xf>
    <xf numFmtId="0" fontId="10" fillId="7" borderId="50" xfId="10" applyFont="1" applyFill="1" applyBorder="1" applyAlignment="1">
      <alignment vertical="center"/>
    </xf>
    <xf numFmtId="0" fontId="21" fillId="10" borderId="50" xfId="10" applyFont="1" applyFill="1" applyBorder="1" applyAlignment="1">
      <alignment vertical="center"/>
    </xf>
    <xf numFmtId="176" fontId="22" fillId="10" borderId="50" xfId="0" applyNumberFormat="1" applyFont="1" applyFill="1" applyBorder="1" applyAlignment="1">
      <alignment vertical="center"/>
    </xf>
    <xf numFmtId="178" fontId="22" fillId="10" borderId="50" xfId="0" applyNumberFormat="1" applyFont="1" applyFill="1" applyBorder="1" applyAlignment="1">
      <alignment vertical="center"/>
    </xf>
    <xf numFmtId="0" fontId="10" fillId="7" borderId="49" xfId="10" applyFont="1" applyFill="1" applyBorder="1" applyAlignment="1">
      <alignment vertical="center"/>
    </xf>
    <xf numFmtId="176" fontId="10" fillId="11" borderId="49" xfId="0" applyNumberFormat="1" applyFont="1" applyFill="1" applyBorder="1" applyAlignment="1">
      <alignment horizontal="right" vertical="center"/>
    </xf>
    <xf numFmtId="176" fontId="10" fillId="0" borderId="49" xfId="0" applyNumberFormat="1" applyFont="1" applyBorder="1" applyAlignment="1">
      <alignment horizontal="right" vertical="center"/>
    </xf>
    <xf numFmtId="0" fontId="1" fillId="7" borderId="49" xfId="10" applyFill="1" applyBorder="1" applyAlignment="1">
      <alignment vertical="center"/>
    </xf>
    <xf numFmtId="176" fontId="1" fillId="11" borderId="49" xfId="0" applyNumberFormat="1" applyFont="1" applyFill="1" applyBorder="1" applyAlignment="1">
      <alignment horizontal="right" vertical="center"/>
    </xf>
    <xf numFmtId="176" fontId="1" fillId="0" borderId="49" xfId="0" applyNumberFormat="1" applyFont="1" applyBorder="1" applyAlignment="1">
      <alignment horizontal="right" vertical="center"/>
    </xf>
    <xf numFmtId="176" fontId="10" fillId="0" borderId="50" xfId="0" applyNumberFormat="1" applyFont="1" applyBorder="1" applyAlignment="1">
      <alignment horizontal="right" vertical="center"/>
    </xf>
    <xf numFmtId="0" fontId="31" fillId="7" borderId="50" xfId="10" applyFont="1" applyFill="1" applyBorder="1" applyAlignment="1">
      <alignment vertical="center"/>
    </xf>
    <xf numFmtId="176" fontId="1" fillId="0" borderId="50" xfId="0" applyNumberFormat="1" applyFont="1" applyBorder="1" applyAlignment="1">
      <alignment horizontal="right" vertical="center"/>
    </xf>
    <xf numFmtId="173" fontId="1" fillId="7" borderId="50" xfId="16" applyNumberFormat="1" applyFont="1" applyFill="1" applyBorder="1" applyAlignment="1">
      <alignment horizontal="right" vertical="center"/>
    </xf>
    <xf numFmtId="0" fontId="1" fillId="0" borderId="50" xfId="10" applyBorder="1" applyAlignment="1">
      <alignment vertical="center"/>
    </xf>
    <xf numFmtId="176" fontId="21" fillId="0" borderId="50" xfId="0" applyNumberFormat="1" applyFont="1" applyBorder="1" applyAlignment="1">
      <alignment horizontal="right" vertical="center"/>
    </xf>
    <xf numFmtId="173" fontId="21" fillId="0" borderId="50" xfId="16" applyNumberFormat="1" applyFont="1" applyFill="1" applyBorder="1" applyAlignment="1">
      <alignment horizontal="right" vertical="center"/>
    </xf>
    <xf numFmtId="0" fontId="21" fillId="10" borderId="49" xfId="10" applyFont="1" applyFill="1" applyBorder="1" applyAlignment="1">
      <alignment vertical="center"/>
    </xf>
    <xf numFmtId="176" fontId="22" fillId="10" borderId="49" xfId="0" applyNumberFormat="1" applyFont="1" applyFill="1" applyBorder="1" applyAlignment="1">
      <alignment vertical="center"/>
    </xf>
    <xf numFmtId="178" fontId="22" fillId="10" borderId="49" xfId="0" applyNumberFormat="1" applyFont="1" applyFill="1" applyBorder="1" applyAlignment="1">
      <alignment vertical="center"/>
    </xf>
    <xf numFmtId="0" fontId="24" fillId="0" borderId="49" xfId="10" applyFont="1" applyBorder="1" applyAlignment="1">
      <alignment vertical="center"/>
    </xf>
    <xf numFmtId="176" fontId="1" fillId="7" borderId="50" xfId="0" applyNumberFormat="1" applyFont="1" applyFill="1" applyBorder="1" applyAlignment="1">
      <alignment horizontal="right" vertical="center"/>
    </xf>
    <xf numFmtId="178" fontId="1" fillId="7" borderId="50" xfId="0" applyNumberFormat="1" applyFont="1" applyFill="1" applyBorder="1" applyAlignment="1">
      <alignment horizontal="right" vertical="center"/>
    </xf>
    <xf numFmtId="176" fontId="1" fillId="11" borderId="50" xfId="0" applyNumberFormat="1" applyFont="1" applyFill="1" applyBorder="1" applyAlignment="1">
      <alignment horizontal="right" vertical="center"/>
    </xf>
    <xf numFmtId="176" fontId="10" fillId="11" borderId="50"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0" xfId="10" applyNumberFormat="1" applyFont="1" applyBorder="1" applyAlignment="1">
      <alignment horizontal="center" vertical="center"/>
    </xf>
    <xf numFmtId="0" fontId="21" fillId="10" borderId="54" xfId="10" applyFont="1" applyFill="1" applyBorder="1" applyAlignment="1">
      <alignment vertical="center"/>
    </xf>
    <xf numFmtId="176" fontId="22" fillId="10" borderId="50" xfId="0" applyNumberFormat="1" applyFont="1" applyFill="1" applyBorder="1" applyAlignment="1">
      <alignment horizontal="right" vertical="center"/>
    </xf>
    <xf numFmtId="178" fontId="22" fillId="10" borderId="51" xfId="0" applyNumberFormat="1" applyFont="1" applyFill="1" applyBorder="1" applyAlignment="1">
      <alignment horizontal="right" vertical="center"/>
    </xf>
    <xf numFmtId="0" fontId="10" fillId="7" borderId="49" xfId="0" applyFont="1" applyFill="1" applyBorder="1" applyAlignment="1">
      <alignment horizontal="center" vertical="center"/>
    </xf>
    <xf numFmtId="17" fontId="10" fillId="7" borderId="49" xfId="0" applyNumberFormat="1" applyFont="1" applyFill="1" applyBorder="1" applyAlignment="1">
      <alignment horizontal="center" vertical="center"/>
    </xf>
    <xf numFmtId="0" fontId="10" fillId="7" borderId="50" xfId="0" applyFont="1" applyFill="1" applyBorder="1" applyAlignment="1">
      <alignment horizontal="center" vertical="center"/>
    </xf>
    <xf numFmtId="0" fontId="0" fillId="7" borderId="49" xfId="0" applyFill="1" applyBorder="1" applyAlignment="1">
      <alignment vertical="center"/>
    </xf>
    <xf numFmtId="0" fontId="10" fillId="7" borderId="50" xfId="0" applyFont="1" applyFill="1" applyBorder="1" applyAlignment="1">
      <alignment vertical="center"/>
    </xf>
    <xf numFmtId="176" fontId="10" fillId="7" borderId="50" xfId="0" applyNumberFormat="1" applyFont="1" applyFill="1" applyBorder="1" applyAlignment="1">
      <alignment vertical="center"/>
    </xf>
    <xf numFmtId="0" fontId="0" fillId="7" borderId="52" xfId="0" applyFill="1" applyBorder="1" applyAlignment="1">
      <alignment vertical="center"/>
    </xf>
    <xf numFmtId="190"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0" fontId="0" fillId="7" borderId="59" xfId="0" applyFill="1" applyBorder="1" applyAlignment="1">
      <alignment vertical="center"/>
    </xf>
    <xf numFmtId="0" fontId="10" fillId="7" borderId="50" xfId="0" applyFont="1" applyFill="1" applyBorder="1" applyAlignment="1">
      <alignment horizontal="center" vertical="center" wrapText="1"/>
    </xf>
    <xf numFmtId="0" fontId="21" fillId="10" borderId="53" xfId="0" applyFont="1" applyFill="1" applyBorder="1" applyAlignment="1">
      <alignment horizontal="center" vertical="center"/>
    </xf>
    <xf numFmtId="0" fontId="0" fillId="7" borderId="53" xfId="0" applyFill="1" applyBorder="1" applyAlignment="1">
      <alignment vertical="center"/>
    </xf>
    <xf numFmtId="0" fontId="10" fillId="7" borderId="49" xfId="0" applyFont="1" applyFill="1" applyBorder="1" applyAlignment="1">
      <alignment vertical="center"/>
    </xf>
    <xf numFmtId="167" fontId="10" fillId="11" borderId="50" xfId="16" applyNumberFormat="1" applyFont="1" applyFill="1" applyBorder="1" applyAlignment="1">
      <alignment horizontal="right" vertical="center"/>
    </xf>
    <xf numFmtId="167" fontId="10" fillId="7" borderId="50" xfId="16" applyNumberFormat="1" applyFont="1" applyFill="1" applyBorder="1" applyAlignment="1">
      <alignment horizontal="right" vertical="center"/>
    </xf>
    <xf numFmtId="190" fontId="10" fillId="7" borderId="50" xfId="16" applyNumberFormat="1" applyFont="1" applyFill="1" applyBorder="1" applyAlignment="1">
      <alignment horizontal="right" vertical="center"/>
    </xf>
    <xf numFmtId="178" fontId="1" fillId="7" borderId="0" xfId="0" applyNumberFormat="1" applyFont="1" applyFill="1" applyAlignment="1">
      <alignment vertical="center"/>
    </xf>
    <xf numFmtId="176" fontId="1" fillId="11" borderId="0" xfId="10" applyNumberFormat="1" applyFill="1" applyAlignment="1">
      <alignment vertical="center"/>
    </xf>
    <xf numFmtId="0" fontId="24" fillId="0" borderId="50" xfId="10" applyFont="1" applyBorder="1" applyAlignment="1">
      <alignment horizontal="center" vertical="center"/>
    </xf>
    <xf numFmtId="0" fontId="24" fillId="0" borderId="50" xfId="10" applyFont="1" applyBorder="1" applyAlignment="1">
      <alignment horizontal="center" vertical="center" wrapText="1"/>
    </xf>
    <xf numFmtId="176" fontId="1" fillId="11" borderId="49" xfId="10" applyNumberFormat="1" applyFill="1" applyBorder="1" applyAlignment="1">
      <alignment vertical="center"/>
    </xf>
    <xf numFmtId="176" fontId="1" fillId="7" borderId="49" xfId="10" applyNumberFormat="1" applyFill="1" applyBorder="1" applyAlignment="1">
      <alignment vertical="center"/>
    </xf>
    <xf numFmtId="176" fontId="1" fillId="0" borderId="49" xfId="10" applyNumberFormat="1" applyBorder="1" applyAlignment="1">
      <alignment vertical="center"/>
    </xf>
    <xf numFmtId="176" fontId="23" fillId="11" borderId="50" xfId="10" applyNumberFormat="1" applyFont="1" applyFill="1" applyBorder="1" applyAlignment="1">
      <alignment vertical="center"/>
    </xf>
    <xf numFmtId="176" fontId="23" fillId="0" borderId="50" xfId="10" applyNumberFormat="1" applyFont="1" applyBorder="1" applyAlignment="1">
      <alignment vertical="center"/>
    </xf>
    <xf numFmtId="176" fontId="23" fillId="7" borderId="50" xfId="10" applyNumberFormat="1" applyFont="1" applyFill="1" applyBorder="1" applyAlignment="1">
      <alignment vertical="center"/>
    </xf>
    <xf numFmtId="0" fontId="24" fillId="7" borderId="50" xfId="10" applyFont="1" applyFill="1" applyBorder="1" applyAlignment="1">
      <alignment vertical="center"/>
    </xf>
    <xf numFmtId="176" fontId="24" fillId="11" borderId="50" xfId="10" applyNumberFormat="1" applyFont="1" applyFill="1" applyBorder="1" applyAlignment="1">
      <alignment vertical="center"/>
    </xf>
    <xf numFmtId="176" fontId="24" fillId="7" borderId="50" xfId="10" applyNumberFormat="1" applyFont="1" applyFill="1" applyBorder="1" applyAlignment="1">
      <alignment vertical="center"/>
    </xf>
    <xf numFmtId="0" fontId="16" fillId="7" borderId="0" xfId="0" applyFont="1" applyFill="1" applyAlignment="1">
      <alignment horizontal="right" vertical="center"/>
    </xf>
    <xf numFmtId="0" fontId="31" fillId="7" borderId="49" xfId="10" applyFont="1" applyFill="1" applyBorder="1" applyAlignment="1">
      <alignment vertical="center"/>
    </xf>
    <xf numFmtId="173" fontId="1" fillId="7" borderId="49" xfId="16" applyNumberFormat="1" applyFont="1" applyFill="1" applyBorder="1" applyAlignment="1">
      <alignment vertical="center"/>
    </xf>
    <xf numFmtId="0" fontId="18" fillId="7" borderId="50" xfId="10" applyFont="1" applyFill="1" applyBorder="1" applyAlignment="1">
      <alignment vertical="center"/>
    </xf>
    <xf numFmtId="173" fontId="10" fillId="7" borderId="50" xfId="16" applyNumberFormat="1" applyFont="1" applyFill="1" applyBorder="1" applyAlignment="1">
      <alignment vertical="center"/>
    </xf>
    <xf numFmtId="0" fontId="18" fillId="0" borderId="50" xfId="10" applyFont="1" applyBorder="1" applyAlignment="1">
      <alignment vertical="center"/>
    </xf>
    <xf numFmtId="176" fontId="10" fillId="7" borderId="50" xfId="0" applyNumberFormat="1" applyFont="1" applyFill="1" applyBorder="1" applyAlignment="1">
      <alignment horizontal="right" vertical="center"/>
    </xf>
    <xf numFmtId="0" fontId="1" fillId="0" borderId="52" xfId="0" applyFont="1" applyBorder="1" applyAlignment="1">
      <alignment vertical="center"/>
    </xf>
    <xf numFmtId="176" fontId="21" fillId="10" borderId="50" xfId="0" applyNumberFormat="1" applyFont="1" applyFill="1" applyBorder="1" applyAlignment="1">
      <alignment horizontal="right" vertical="center"/>
    </xf>
    <xf numFmtId="173" fontId="21" fillId="10" borderId="51" xfId="16" applyNumberFormat="1" applyFont="1" applyFill="1" applyBorder="1" applyAlignment="1">
      <alignment horizontal="right" vertical="center"/>
    </xf>
    <xf numFmtId="0" fontId="21" fillId="10" borderId="62" xfId="10" applyFont="1" applyFill="1" applyBorder="1" applyAlignment="1">
      <alignment vertical="center"/>
    </xf>
    <xf numFmtId="176" fontId="1" fillId="11" borderId="0" xfId="10" applyNumberFormat="1" applyFill="1" applyAlignment="1">
      <alignment horizontal="right" vertical="center"/>
    </xf>
    <xf numFmtId="178" fontId="10" fillId="7" borderId="50"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49" xfId="10" applyFont="1" applyBorder="1" applyAlignment="1">
      <alignment vertical="center"/>
    </xf>
    <xf numFmtId="0" fontId="10" fillId="0" borderId="49" xfId="10" applyFont="1" applyBorder="1" applyAlignment="1">
      <alignment horizontal="center"/>
    </xf>
    <xf numFmtId="0" fontId="10" fillId="0" borderId="50" xfId="10" applyFont="1" applyBorder="1" applyAlignment="1">
      <alignment horizontal="center"/>
    </xf>
    <xf numFmtId="0" fontId="1" fillId="7" borderId="49" xfId="10" applyFill="1" applyBorder="1"/>
    <xf numFmtId="179" fontId="26" fillId="7" borderId="49" xfId="0" applyNumberFormat="1" applyFont="1" applyFill="1" applyBorder="1" applyAlignment="1" applyProtection="1">
      <alignment vertical="center"/>
      <protection locked="0"/>
    </xf>
    <xf numFmtId="179" fontId="21" fillId="10" borderId="50" xfId="0" applyNumberFormat="1" applyFont="1" applyFill="1" applyBorder="1" applyAlignment="1" applyProtection="1">
      <alignment vertical="center"/>
      <protection locked="0"/>
    </xf>
    <xf numFmtId="173" fontId="21" fillId="10" borderId="50"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49" xfId="10" applyBorder="1" applyAlignment="1">
      <alignment vertical="center"/>
    </xf>
    <xf numFmtId="0" fontId="1" fillId="0" borderId="49" xfId="10" applyBorder="1" applyAlignment="1">
      <alignment horizontal="center" vertical="center"/>
    </xf>
    <xf numFmtId="165" fontId="1" fillId="0" borderId="49" xfId="3" applyFont="1" applyFill="1" applyBorder="1" applyAlignment="1">
      <alignment vertical="center"/>
    </xf>
    <xf numFmtId="186" fontId="1" fillId="0" borderId="49" xfId="3" applyNumberFormat="1" applyFont="1" applyFill="1" applyBorder="1" applyAlignment="1">
      <alignment horizontal="right" vertical="center"/>
    </xf>
    <xf numFmtId="172" fontId="1" fillId="0" borderId="49" xfId="16" applyNumberFormat="1" applyFont="1" applyFill="1" applyBorder="1" applyAlignment="1">
      <alignment horizontal="right" vertical="center"/>
    </xf>
    <xf numFmtId="179" fontId="26" fillId="0" borderId="49" xfId="0" applyNumberFormat="1" applyFont="1" applyBorder="1" applyAlignment="1" applyProtection="1">
      <alignment vertical="center"/>
      <protection locked="0"/>
    </xf>
    <xf numFmtId="172" fontId="26" fillId="0" borderId="49" xfId="16" applyNumberFormat="1" applyFont="1" applyFill="1" applyBorder="1" applyAlignment="1" applyProtection="1">
      <alignment horizontal="right" vertical="center"/>
      <protection locked="0"/>
    </xf>
    <xf numFmtId="167" fontId="1" fillId="0" borderId="49" xfId="16" applyNumberFormat="1" applyFont="1" applyFill="1" applyBorder="1" applyAlignment="1">
      <alignment vertical="center"/>
    </xf>
    <xf numFmtId="0" fontId="1" fillId="0" borderId="49" xfId="0" applyFont="1" applyBorder="1" applyAlignment="1">
      <alignment vertical="center"/>
    </xf>
    <xf numFmtId="38" fontId="1" fillId="0" borderId="49" xfId="0" applyNumberFormat="1" applyFont="1" applyBorder="1" applyAlignment="1">
      <alignment vertical="center"/>
    </xf>
    <xf numFmtId="183" fontId="26" fillId="0" borderId="46" xfId="0" applyNumberFormat="1" applyFont="1" applyBorder="1" applyAlignment="1" applyProtection="1">
      <alignment horizontal="right" vertical="center"/>
      <protection locked="0"/>
    </xf>
    <xf numFmtId="183" fontId="26" fillId="0" borderId="0" xfId="0" applyNumberFormat="1" applyFont="1" applyAlignment="1" applyProtection="1">
      <alignment horizontal="right" vertical="center"/>
      <protection locked="0"/>
    </xf>
    <xf numFmtId="183" fontId="26" fillId="0" borderId="49" xfId="0" applyNumberFormat="1" applyFont="1" applyBorder="1" applyAlignment="1" applyProtection="1">
      <alignment horizontal="right" vertical="center"/>
      <protection locked="0"/>
    </xf>
    <xf numFmtId="173" fontId="21" fillId="10" borderId="50"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1" fillId="0" borderId="49" xfId="14" applyFont="1" applyFill="1" applyBorder="1" applyAlignment="1">
      <alignment horizontal="left" vertical="center"/>
    </xf>
    <xf numFmtId="0" fontId="21" fillId="10" borderId="50" xfId="14" applyFont="1" applyFill="1" applyBorder="1" applyAlignment="1">
      <alignment horizontal="center" vertical="center"/>
    </xf>
    <xf numFmtId="171" fontId="21" fillId="10" borderId="50" xfId="14" applyNumberFormat="1" applyFont="1" applyFill="1" applyBorder="1" applyAlignment="1">
      <alignment horizontal="right" vertical="center"/>
    </xf>
    <xf numFmtId="171" fontId="21" fillId="10" borderId="54" xfId="14" applyNumberFormat="1" applyFont="1" applyFill="1" applyBorder="1" applyAlignment="1">
      <alignment horizontal="right" vertical="center"/>
    </xf>
    <xf numFmtId="0" fontId="1" fillId="0" borderId="63"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2" xfId="9" applyFill="1" applyBorder="1" applyAlignment="1">
      <alignment vertical="center"/>
    </xf>
    <xf numFmtId="0" fontId="1" fillId="7" borderId="49" xfId="9" applyFill="1" applyBorder="1" applyAlignment="1">
      <alignment vertical="center"/>
    </xf>
    <xf numFmtId="0" fontId="1" fillId="0" borderId="49" xfId="9" applyBorder="1" applyAlignment="1">
      <alignment vertical="center"/>
    </xf>
    <xf numFmtId="9" fontId="1" fillId="11" borderId="49" xfId="9" applyNumberFormat="1" applyFill="1" applyBorder="1" applyAlignment="1">
      <alignment vertical="center"/>
    </xf>
    <xf numFmtId="9" fontId="1" fillId="7" borderId="58" xfId="9" applyNumberFormat="1" applyFill="1" applyBorder="1" applyAlignment="1">
      <alignment vertical="center"/>
    </xf>
    <xf numFmtId="0" fontId="22" fillId="10" borderId="54" xfId="9" applyFont="1" applyFill="1" applyBorder="1" applyAlignment="1">
      <alignment vertical="center"/>
    </xf>
    <xf numFmtId="0" fontId="1" fillId="7" borderId="49" xfId="0" applyFont="1" applyFill="1" applyBorder="1" applyAlignment="1">
      <alignment vertical="center"/>
    </xf>
    <xf numFmtId="0" fontId="1" fillId="7" borderId="52" xfId="0" applyFont="1" applyFill="1" applyBorder="1" applyAlignment="1">
      <alignment vertical="center"/>
    </xf>
    <xf numFmtId="0" fontId="1" fillId="7" borderId="52" xfId="0" applyFont="1" applyFill="1" applyBorder="1" applyAlignment="1">
      <alignment horizontal="center" vertical="center"/>
    </xf>
    <xf numFmtId="0" fontId="25" fillId="10" borderId="64" xfId="0" applyFont="1" applyFill="1" applyBorder="1" applyAlignment="1">
      <alignment horizontal="center" vertical="center"/>
    </xf>
    <xf numFmtId="182" fontId="25" fillId="10" borderId="49" xfId="3" applyNumberFormat="1" applyFont="1" applyFill="1" applyBorder="1" applyAlignment="1">
      <alignment horizontal="right" vertical="center"/>
    </xf>
    <xf numFmtId="0" fontId="43" fillId="7" borderId="64" xfId="0" applyFont="1" applyFill="1" applyBorder="1" applyAlignment="1">
      <alignment horizontal="right" vertical="center"/>
    </xf>
    <xf numFmtId="182" fontId="43" fillId="7" borderId="49" xfId="3" applyNumberFormat="1" applyFont="1" applyFill="1" applyBorder="1" applyAlignment="1">
      <alignment horizontal="right" vertical="center"/>
    </xf>
    <xf numFmtId="182" fontId="43" fillId="7" borderId="58" xfId="3" applyNumberFormat="1" applyFont="1" applyFill="1" applyBorder="1" applyAlignment="1">
      <alignment horizontal="right" vertical="center"/>
    </xf>
    <xf numFmtId="182" fontId="25" fillId="10" borderId="58" xfId="3" applyNumberFormat="1" applyFont="1" applyFill="1" applyBorder="1" applyAlignment="1">
      <alignment horizontal="right" vertical="center"/>
    </xf>
    <xf numFmtId="182" fontId="43" fillId="7" borderId="52" xfId="3" applyNumberFormat="1" applyFont="1" applyFill="1" applyBorder="1" applyAlignment="1">
      <alignment horizontal="right" vertical="center"/>
    </xf>
    <xf numFmtId="0" fontId="17" fillId="11" borderId="64" xfId="0" applyFont="1" applyFill="1" applyBorder="1" applyAlignment="1">
      <alignment vertical="center"/>
    </xf>
    <xf numFmtId="182" fontId="17" fillId="11" borderId="49" xfId="3" applyNumberFormat="1" applyFont="1" applyFill="1" applyBorder="1" applyAlignment="1">
      <alignment horizontal="right" vertical="center"/>
    </xf>
    <xf numFmtId="0" fontId="17" fillId="11" borderId="54" xfId="0" applyFont="1" applyFill="1" applyBorder="1" applyAlignment="1">
      <alignment horizontal="left" vertical="center"/>
    </xf>
    <xf numFmtId="182" fontId="17" fillId="11" borderId="50" xfId="3" applyNumberFormat="1" applyFont="1" applyFill="1" applyBorder="1" applyAlignment="1">
      <alignment horizontal="right" vertical="center"/>
    </xf>
    <xf numFmtId="0" fontId="17" fillId="11" borderId="54" xfId="0" applyFont="1" applyFill="1" applyBorder="1" applyAlignment="1">
      <alignment vertical="center"/>
    </xf>
    <xf numFmtId="165" fontId="43" fillId="7" borderId="49" xfId="3" applyFont="1" applyFill="1" applyBorder="1" applyAlignment="1">
      <alignment horizontal="right" vertical="center"/>
    </xf>
    <xf numFmtId="165" fontId="17" fillId="11" borderId="50" xfId="3" applyFont="1" applyFill="1" applyBorder="1" applyAlignment="1">
      <alignment horizontal="right" vertical="center"/>
    </xf>
    <xf numFmtId="182" fontId="17" fillId="11" borderId="51" xfId="3" applyNumberFormat="1" applyFont="1" applyFill="1" applyBorder="1" applyAlignment="1">
      <alignment horizontal="right" vertical="center"/>
    </xf>
    <xf numFmtId="165" fontId="17" fillId="11" borderId="51" xfId="3" applyFont="1" applyFill="1" applyBorder="1" applyAlignment="1">
      <alignment horizontal="right" vertical="center"/>
    </xf>
    <xf numFmtId="165" fontId="43" fillId="7" borderId="52" xfId="3" applyFont="1" applyFill="1" applyBorder="1" applyAlignment="1">
      <alignment horizontal="right" vertical="center"/>
    </xf>
    <xf numFmtId="165" fontId="43" fillId="7" borderId="58" xfId="3" applyFont="1" applyFill="1" applyBorder="1" applyAlignment="1">
      <alignment horizontal="right" vertical="center"/>
    </xf>
    <xf numFmtId="182" fontId="17" fillId="11" borderId="58" xfId="3" applyNumberFormat="1" applyFont="1" applyFill="1" applyBorder="1" applyAlignment="1">
      <alignment horizontal="right" vertical="center"/>
    </xf>
    <xf numFmtId="171" fontId="23" fillId="11" borderId="49" xfId="9" applyNumberFormat="1" applyFont="1" applyFill="1" applyBorder="1" applyAlignment="1">
      <alignment horizontal="right" vertical="center"/>
    </xf>
    <xf numFmtId="171" fontId="23" fillId="7" borderId="49" xfId="9" applyNumberFormat="1" applyFont="1" applyFill="1" applyBorder="1" applyAlignment="1">
      <alignment horizontal="right" vertical="center"/>
    </xf>
    <xf numFmtId="167" fontId="24" fillId="11" borderId="49" xfId="16" applyNumberFormat="1" applyFont="1" applyFill="1" applyBorder="1" applyAlignment="1">
      <alignment horizontal="right" vertical="center"/>
    </xf>
    <xf numFmtId="167" fontId="23" fillId="7" borderId="49" xfId="16" applyNumberFormat="1" applyFont="1" applyFill="1" applyBorder="1" applyAlignment="1">
      <alignment horizontal="right" vertical="center"/>
    </xf>
    <xf numFmtId="189" fontId="38" fillId="11" borderId="0" xfId="14" applyNumberFormat="1" applyFont="1" applyFill="1" applyBorder="1" applyAlignment="1">
      <alignment vertical="center"/>
    </xf>
    <xf numFmtId="0" fontId="38" fillId="0" borderId="49" xfId="0" applyFont="1" applyBorder="1" applyAlignment="1">
      <alignment vertical="center"/>
    </xf>
    <xf numFmtId="0" fontId="39" fillId="7" borderId="49" xfId="0" applyFont="1" applyFill="1" applyBorder="1" applyAlignment="1">
      <alignment vertical="center"/>
    </xf>
    <xf numFmtId="171" fontId="38" fillId="0" borderId="49" xfId="0" applyNumberFormat="1" applyFont="1" applyBorder="1" applyAlignment="1">
      <alignment vertical="center"/>
    </xf>
    <xf numFmtId="49" fontId="37" fillId="7" borderId="50" xfId="10" applyNumberFormat="1" applyFont="1" applyFill="1" applyBorder="1" applyAlignment="1">
      <alignment horizontal="center" vertical="center" wrapText="1"/>
    </xf>
    <xf numFmtId="49" fontId="40" fillId="10" borderId="50" xfId="10" applyNumberFormat="1" applyFont="1" applyFill="1" applyBorder="1" applyAlignment="1">
      <alignment horizontal="center" vertical="center" wrapText="1"/>
    </xf>
    <xf numFmtId="0" fontId="37" fillId="0" borderId="50" xfId="10" applyFont="1" applyBorder="1" applyAlignment="1">
      <alignment horizontal="center" vertical="center"/>
    </xf>
    <xf numFmtId="49" fontId="37" fillId="0" borderId="50" xfId="10" applyNumberFormat="1" applyFont="1" applyBorder="1" applyAlignment="1">
      <alignment horizontal="center" vertical="center" wrapText="1"/>
    </xf>
    <xf numFmtId="49" fontId="40" fillId="0" borderId="50" xfId="10" applyNumberFormat="1" applyFont="1" applyBorder="1" applyAlignment="1">
      <alignment horizontal="center" vertical="center" wrapText="1"/>
    </xf>
    <xf numFmtId="171" fontId="13" fillId="0" borderId="50" xfId="14" applyNumberFormat="1" applyFont="1" applyFill="1" applyBorder="1" applyAlignment="1">
      <alignment vertical="center"/>
    </xf>
    <xf numFmtId="189" fontId="13" fillId="11" borderId="50" xfId="14" applyNumberFormat="1" applyFont="1" applyFill="1" applyBorder="1" applyAlignment="1">
      <alignment vertical="center"/>
    </xf>
    <xf numFmtId="189" fontId="13" fillId="0" borderId="50" xfId="14" applyNumberFormat="1" applyFont="1" applyFill="1" applyBorder="1" applyAlignment="1">
      <alignment vertical="center"/>
    </xf>
    <xf numFmtId="0" fontId="38" fillId="0" borderId="49" xfId="14" applyFont="1" applyFill="1" applyBorder="1" applyAlignment="1">
      <alignment horizontal="left" vertical="center"/>
    </xf>
    <xf numFmtId="189" fontId="38" fillId="11" borderId="49" xfId="14" applyNumberFormat="1" applyFont="1" applyFill="1" applyBorder="1" applyAlignment="1">
      <alignment vertical="center"/>
    </xf>
    <xf numFmtId="189" fontId="38" fillId="0" borderId="49" xfId="14" applyNumberFormat="1" applyFont="1" applyFill="1" applyBorder="1" applyAlignment="1">
      <alignment vertical="center"/>
    </xf>
    <xf numFmtId="191" fontId="38" fillId="0" borderId="49" xfId="14" applyNumberFormat="1" applyFont="1" applyFill="1" applyBorder="1" applyAlignment="1">
      <alignment vertical="center"/>
    </xf>
    <xf numFmtId="171" fontId="13" fillId="0" borderId="0" xfId="14" applyNumberFormat="1" applyFont="1" applyFill="1" applyBorder="1" applyAlignment="1">
      <alignment vertical="center"/>
    </xf>
    <xf numFmtId="189" fontId="13" fillId="11" borderId="0" xfId="14" applyNumberFormat="1" applyFont="1" applyFill="1" applyBorder="1" applyAlignment="1">
      <alignment vertical="center"/>
    </xf>
    <xf numFmtId="189" fontId="13" fillId="0" borderId="0" xfId="14" applyNumberFormat="1" applyFont="1" applyFill="1" applyBorder="1" applyAlignment="1">
      <alignment vertical="center"/>
    </xf>
    <xf numFmtId="171" fontId="13" fillId="0" borderId="54" xfId="14" applyNumberFormat="1" applyFont="1" applyFill="1" applyBorder="1" applyAlignment="1">
      <alignment vertical="center"/>
    </xf>
    <xf numFmtId="167" fontId="13" fillId="11" borderId="50" xfId="16" applyNumberFormat="1" applyFont="1" applyFill="1" applyBorder="1" applyAlignment="1">
      <alignment vertical="center"/>
    </xf>
    <xf numFmtId="167" fontId="13" fillId="0" borderId="50" xfId="16" applyNumberFormat="1" applyFont="1" applyFill="1" applyBorder="1" applyAlignment="1">
      <alignment vertical="center"/>
    </xf>
    <xf numFmtId="167" fontId="13" fillId="0" borderId="50" xfId="16" applyNumberFormat="1" applyFont="1" applyFill="1" applyBorder="1" applyAlignment="1">
      <alignment horizontal="right" vertical="center"/>
    </xf>
    <xf numFmtId="171" fontId="13" fillId="0" borderId="49" xfId="14" applyNumberFormat="1" applyFont="1" applyFill="1" applyBorder="1" applyAlignment="1">
      <alignment vertical="center"/>
    </xf>
    <xf numFmtId="189" fontId="13" fillId="11" borderId="49" xfId="14" applyNumberFormat="1" applyFont="1" applyFill="1" applyBorder="1" applyAlignment="1">
      <alignment vertical="center"/>
    </xf>
    <xf numFmtId="189" fontId="13" fillId="0" borderId="49" xfId="14" applyNumberFormat="1" applyFont="1" applyFill="1" applyBorder="1" applyAlignment="1">
      <alignment vertical="center"/>
    </xf>
    <xf numFmtId="191" fontId="13" fillId="0" borderId="49" xfId="14" applyNumberFormat="1" applyFont="1" applyFill="1" applyBorder="1" applyAlignment="1">
      <alignment vertical="center"/>
    </xf>
    <xf numFmtId="171" fontId="13" fillId="11" borderId="49" xfId="14" applyNumberFormat="1" applyFont="1" applyFill="1" applyBorder="1" applyAlignment="1">
      <alignment vertical="center"/>
    </xf>
    <xf numFmtId="191" fontId="38" fillId="11" borderId="0" xfId="14" applyNumberFormat="1" applyFont="1" applyFill="1" applyBorder="1" applyAlignment="1">
      <alignment vertical="center"/>
    </xf>
    <xf numFmtId="191" fontId="38" fillId="11" borderId="49" xfId="14" applyNumberFormat="1" applyFont="1" applyFill="1" applyBorder="1" applyAlignment="1">
      <alignment vertical="center"/>
    </xf>
    <xf numFmtId="191" fontId="13" fillId="11" borderId="49" xfId="14" applyNumberFormat="1" applyFont="1" applyFill="1" applyBorder="1" applyAlignment="1">
      <alignment vertical="center"/>
    </xf>
    <xf numFmtId="189" fontId="40" fillId="10" borderId="0" xfId="14" applyNumberFormat="1" applyFont="1" applyFill="1" applyBorder="1" applyAlignment="1">
      <alignment vertical="center"/>
    </xf>
    <xf numFmtId="189" fontId="40" fillId="10" borderId="45" xfId="14" applyNumberFormat="1" applyFont="1" applyFill="1" applyBorder="1" applyAlignment="1">
      <alignment vertical="center"/>
    </xf>
    <xf numFmtId="189" fontId="40" fillId="10" borderId="48" xfId="14" applyNumberFormat="1" applyFont="1" applyFill="1" applyBorder="1" applyAlignment="1">
      <alignment vertical="center"/>
    </xf>
    <xf numFmtId="49" fontId="40" fillId="10" borderId="49" xfId="10" applyNumberFormat="1" applyFont="1" applyFill="1" applyBorder="1" applyAlignment="1">
      <alignment horizontal="center" vertical="center" wrapText="1"/>
    </xf>
    <xf numFmtId="189" fontId="40" fillId="10" borderId="53" xfId="14" applyNumberFormat="1" applyFont="1" applyFill="1" applyBorder="1" applyAlignment="1">
      <alignment vertical="center"/>
    </xf>
    <xf numFmtId="189" fontId="41" fillId="10" borderId="45" xfId="14" applyNumberFormat="1" applyFont="1" applyFill="1" applyBorder="1" applyAlignment="1">
      <alignment vertical="center"/>
    </xf>
    <xf numFmtId="0" fontId="40" fillId="10" borderId="69" xfId="0" applyFont="1" applyFill="1" applyBorder="1" applyAlignment="1">
      <alignment horizontal="center" vertical="center"/>
    </xf>
    <xf numFmtId="189" fontId="41" fillId="10" borderId="71" xfId="14" applyNumberFormat="1" applyFont="1" applyFill="1" applyBorder="1" applyAlignment="1">
      <alignment vertical="center"/>
    </xf>
    <xf numFmtId="189" fontId="41" fillId="10" borderId="50" xfId="14" applyNumberFormat="1" applyFont="1" applyFill="1" applyBorder="1" applyAlignment="1">
      <alignment vertical="center"/>
    </xf>
    <xf numFmtId="171" fontId="40" fillId="10" borderId="45" xfId="14" applyNumberFormat="1" applyFont="1" applyFill="1" applyBorder="1" applyAlignment="1">
      <alignment horizontal="center" vertical="center"/>
    </xf>
    <xf numFmtId="189" fontId="13" fillId="0" borderId="51" xfId="14" applyNumberFormat="1" applyFont="1" applyFill="1" applyBorder="1" applyAlignment="1">
      <alignment vertical="center"/>
    </xf>
    <xf numFmtId="189" fontId="38" fillId="0" borderId="52" xfId="14" applyNumberFormat="1" applyFont="1" applyFill="1" applyBorder="1" applyAlignment="1">
      <alignment vertical="center"/>
    </xf>
    <xf numFmtId="189" fontId="38" fillId="0" borderId="58" xfId="14" applyNumberFormat="1" applyFont="1" applyFill="1" applyBorder="1" applyAlignment="1">
      <alignment vertical="center"/>
    </xf>
    <xf numFmtId="189" fontId="13" fillId="0" borderId="52" xfId="14" applyNumberFormat="1" applyFont="1" applyFill="1" applyBorder="1" applyAlignment="1">
      <alignment vertical="center"/>
    </xf>
    <xf numFmtId="171" fontId="13" fillId="0" borderId="58" xfId="14" applyNumberFormat="1" applyFont="1" applyFill="1" applyBorder="1" applyAlignment="1">
      <alignment vertical="center"/>
    </xf>
    <xf numFmtId="189" fontId="13" fillId="0" borderId="58" xfId="14" applyNumberFormat="1" applyFont="1" applyFill="1" applyBorder="1" applyAlignment="1">
      <alignment vertical="center"/>
    </xf>
    <xf numFmtId="171" fontId="40" fillId="10" borderId="73" xfId="14" applyNumberFormat="1" applyFont="1" applyFill="1" applyBorder="1" applyAlignment="1">
      <alignment horizontal="center" vertical="center"/>
    </xf>
    <xf numFmtId="189" fontId="40" fillId="10" borderId="65" xfId="14" applyNumberFormat="1" applyFont="1" applyFill="1" applyBorder="1" applyAlignment="1">
      <alignment vertical="center"/>
    </xf>
    <xf numFmtId="189" fontId="41" fillId="10" borderId="69" xfId="14" applyNumberFormat="1" applyFont="1" applyFill="1" applyBorder="1" applyAlignment="1">
      <alignment vertical="center"/>
    </xf>
    <xf numFmtId="189" fontId="41" fillId="10" borderId="51" xfId="14" applyNumberFormat="1" applyFont="1" applyFill="1" applyBorder="1" applyAlignment="1">
      <alignment vertical="center"/>
    </xf>
    <xf numFmtId="189" fontId="41" fillId="10" borderId="70" xfId="14" applyNumberFormat="1" applyFont="1" applyFill="1" applyBorder="1" applyAlignment="1">
      <alignment vertical="center"/>
    </xf>
    <xf numFmtId="189" fontId="40" fillId="10" borderId="52" xfId="14" applyNumberFormat="1" applyFont="1" applyFill="1" applyBorder="1" applyAlignment="1">
      <alignment vertical="center"/>
    </xf>
    <xf numFmtId="189" fontId="40" fillId="10" borderId="74" xfId="14" applyNumberFormat="1" applyFont="1" applyFill="1" applyBorder="1" applyAlignment="1">
      <alignment vertical="center"/>
    </xf>
    <xf numFmtId="189" fontId="40" fillId="10" borderId="70" xfId="14" applyNumberFormat="1" applyFont="1" applyFill="1" applyBorder="1" applyAlignment="1">
      <alignment vertical="center"/>
    </xf>
    <xf numFmtId="171" fontId="40" fillId="10" borderId="69" xfId="14" applyNumberFormat="1" applyFont="1" applyFill="1" applyBorder="1" applyAlignment="1">
      <alignment horizontal="center" vertical="center"/>
    </xf>
    <xf numFmtId="171" fontId="40" fillId="10" borderId="70" xfId="14" applyNumberFormat="1" applyFont="1" applyFill="1" applyBorder="1" applyAlignment="1">
      <alignment horizontal="center" vertical="center"/>
    </xf>
    <xf numFmtId="189" fontId="41" fillId="10" borderId="76" xfId="14" applyNumberFormat="1" applyFont="1" applyFill="1" applyBorder="1" applyAlignment="1">
      <alignment vertical="center"/>
    </xf>
    <xf numFmtId="189" fontId="41" fillId="10" borderId="75" xfId="14" applyNumberFormat="1" applyFont="1" applyFill="1" applyBorder="1" applyAlignment="1">
      <alignment vertical="center"/>
    </xf>
    <xf numFmtId="0" fontId="21" fillId="10" borderId="42" xfId="10" applyFont="1" applyFill="1" applyBorder="1" applyAlignment="1">
      <alignment horizontal="center" vertical="center" wrapText="1"/>
    </xf>
    <xf numFmtId="0" fontId="21" fillId="10" borderId="43" xfId="10" applyFont="1" applyFill="1" applyBorder="1" applyAlignment="1">
      <alignment horizontal="center" vertical="center" wrapText="1"/>
    </xf>
    <xf numFmtId="180" fontId="21" fillId="10" borderId="43"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5"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6" fontId="23" fillId="11" borderId="1" xfId="4" applyNumberFormat="1" applyFont="1" applyFill="1" applyBorder="1" applyAlignment="1">
      <alignment horizontal="right" vertical="center"/>
    </xf>
    <xf numFmtId="166" fontId="23" fillId="11" borderId="1" xfId="4" applyNumberFormat="1" applyFont="1" applyFill="1" applyBorder="1" applyAlignment="1">
      <alignment horizontal="center" vertical="center"/>
    </xf>
    <xf numFmtId="166" fontId="24" fillId="11" borderId="1" xfId="4" applyNumberFormat="1" applyFont="1" applyFill="1" applyBorder="1" applyAlignment="1">
      <alignment horizontal="center"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6" fontId="24" fillId="11" borderId="1" xfId="4" applyNumberFormat="1" applyFont="1" applyFill="1" applyBorder="1" applyAlignment="1">
      <alignment horizontal="right"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17" fontId="46" fillId="0" borderId="56" xfId="9" applyNumberFormat="1" applyFont="1" applyBorder="1" applyAlignment="1">
      <alignment horizontal="center" vertical="center"/>
    </xf>
    <xf numFmtId="17" fontId="25" fillId="7" borderId="50" xfId="9" applyNumberFormat="1" applyFont="1" applyFill="1" applyBorder="1" applyAlignment="1">
      <alignment horizontal="center" vertical="center"/>
    </xf>
    <xf numFmtId="17" fontId="25" fillId="7" borderId="57" xfId="9" applyNumberFormat="1" applyFont="1" applyFill="1" applyBorder="1" applyAlignment="1">
      <alignment horizontal="center" vertical="center"/>
    </xf>
    <xf numFmtId="0" fontId="44" fillId="7" borderId="49" xfId="9" applyFont="1" applyFill="1" applyBorder="1" applyAlignment="1">
      <alignment vertical="center"/>
    </xf>
    <xf numFmtId="0" fontId="43" fillId="0" borderId="49" xfId="9" applyFont="1" applyBorder="1" applyAlignment="1">
      <alignment vertical="center"/>
    </xf>
    <xf numFmtId="0" fontId="43" fillId="0" borderId="52" xfId="9" applyFont="1" applyBorder="1" applyAlignment="1">
      <alignment vertical="center"/>
    </xf>
    <xf numFmtId="167" fontId="43" fillId="0" borderId="49" xfId="16" applyNumberFormat="1" applyFont="1" applyBorder="1" applyAlignment="1">
      <alignment vertical="center"/>
    </xf>
    <xf numFmtId="188" fontId="17" fillId="11" borderId="66" xfId="20" applyNumberFormat="1" applyFont="1" applyFill="1" applyBorder="1" applyAlignment="1">
      <alignment vertical="center"/>
    </xf>
    <xf numFmtId="188" fontId="17" fillId="11" borderId="47" xfId="20" applyNumberFormat="1" applyFont="1" applyFill="1" applyBorder="1" applyAlignment="1">
      <alignment vertical="center"/>
    </xf>
    <xf numFmtId="188" fontId="17" fillId="11" borderId="56" xfId="20" applyNumberFormat="1" applyFont="1" applyFill="1" applyBorder="1" applyAlignment="1">
      <alignment vertical="center"/>
    </xf>
    <xf numFmtId="188" fontId="46" fillId="11" borderId="67" xfId="20" applyNumberFormat="1" applyFont="1" applyFill="1" applyBorder="1" applyAlignment="1">
      <alignment vertical="center"/>
    </xf>
    <xf numFmtId="167" fontId="17" fillId="11" borderId="66" xfId="16" applyNumberFormat="1" applyFont="1" applyFill="1" applyBorder="1" applyAlignment="1">
      <alignment vertical="center"/>
    </xf>
    <xf numFmtId="167" fontId="17" fillId="11" borderId="47" xfId="16" applyNumberFormat="1" applyFont="1" applyFill="1" applyBorder="1" applyAlignment="1">
      <alignment vertical="center"/>
    </xf>
    <xf numFmtId="167" fontId="17" fillId="11" borderId="57" xfId="16" applyNumberFormat="1" applyFont="1" applyFill="1" applyBorder="1" applyAlignment="1">
      <alignment vertical="center"/>
    </xf>
    <xf numFmtId="190" fontId="17" fillId="11" borderId="50" xfId="16" applyNumberFormat="1" applyFont="1" applyFill="1" applyBorder="1" applyAlignment="1">
      <alignment vertical="center"/>
    </xf>
    <xf numFmtId="190" fontId="17" fillId="11" borderId="57" xfId="16" applyNumberFormat="1" applyFont="1" applyFill="1" applyBorder="1" applyAlignment="1">
      <alignment vertical="center"/>
    </xf>
    <xf numFmtId="189" fontId="43" fillId="11" borderId="78" xfId="14" applyNumberFormat="1" applyFont="1" applyFill="1" applyBorder="1" applyAlignment="1">
      <alignment vertical="center"/>
    </xf>
    <xf numFmtId="189" fontId="43" fillId="11" borderId="79" xfId="14" applyNumberFormat="1" applyFont="1" applyFill="1" applyBorder="1" applyAlignment="1">
      <alignment vertical="center"/>
    </xf>
    <xf numFmtId="189" fontId="43" fillId="11" borderId="77" xfId="14" applyNumberFormat="1" applyFont="1" applyFill="1" applyBorder="1" applyAlignment="1">
      <alignment vertical="center"/>
    </xf>
    <xf numFmtId="189" fontId="46" fillId="11" borderId="67" xfId="14" applyNumberFormat="1" applyFont="1" applyFill="1" applyBorder="1" applyAlignment="1">
      <alignment vertical="center"/>
    </xf>
    <xf numFmtId="17" fontId="25" fillId="10" borderId="67" xfId="9" applyNumberFormat="1" applyFont="1" applyFill="1" applyBorder="1" applyAlignment="1">
      <alignment horizontal="center" vertical="center"/>
    </xf>
    <xf numFmtId="9" fontId="43" fillId="11" borderId="66" xfId="16" applyFont="1" applyFill="1" applyBorder="1" applyAlignment="1">
      <alignment vertical="center"/>
    </xf>
    <xf numFmtId="9" fontId="43" fillId="11" borderId="47" xfId="16" applyFont="1" applyFill="1" applyBorder="1" applyAlignment="1">
      <alignment vertical="center"/>
    </xf>
    <xf numFmtId="9" fontId="43" fillId="11" borderId="56" xfId="16" applyFont="1" applyFill="1" applyBorder="1" applyAlignment="1">
      <alignment vertical="center"/>
    </xf>
    <xf numFmtId="9" fontId="46" fillId="11" borderId="57" xfId="16" applyFont="1" applyFill="1" applyBorder="1" applyAlignment="1">
      <alignment vertical="center"/>
    </xf>
    <xf numFmtId="189" fontId="29" fillId="7" borderId="79" xfId="14" applyNumberFormat="1" applyFont="1" applyFill="1" applyBorder="1" applyAlignment="1">
      <alignment vertical="center"/>
    </xf>
    <xf numFmtId="189" fontId="29" fillId="7" borderId="77" xfId="14" applyNumberFormat="1" applyFont="1" applyFill="1" applyBorder="1" applyAlignment="1">
      <alignment vertical="center"/>
    </xf>
    <xf numFmtId="189" fontId="29" fillId="7" borderId="78" xfId="14" applyNumberFormat="1" applyFont="1" applyFill="1" applyBorder="1" applyAlignment="1">
      <alignment vertical="center"/>
    </xf>
    <xf numFmtId="189" fontId="46" fillId="7" borderId="67" xfId="14" applyNumberFormat="1" applyFont="1" applyFill="1" applyBorder="1" applyAlignment="1">
      <alignment vertical="center"/>
    </xf>
    <xf numFmtId="9" fontId="43" fillId="7" borderId="78" xfId="16" applyFont="1" applyFill="1" applyBorder="1" applyAlignment="1">
      <alignment vertical="center"/>
    </xf>
    <xf numFmtId="9" fontId="43" fillId="7" borderId="79" xfId="16" applyFont="1" applyFill="1" applyBorder="1" applyAlignment="1">
      <alignment vertical="center"/>
    </xf>
    <xf numFmtId="9" fontId="43" fillId="7" borderId="77" xfId="16" applyFont="1" applyFill="1" applyBorder="1" applyAlignment="1">
      <alignment vertical="center"/>
    </xf>
    <xf numFmtId="9" fontId="46" fillId="7" borderId="67" xfId="16" applyFont="1" applyFill="1" applyBorder="1" applyAlignment="1">
      <alignment vertical="center"/>
    </xf>
    <xf numFmtId="0" fontId="25" fillId="10" borderId="80" xfId="0" applyFont="1" applyFill="1" applyBorder="1" applyAlignment="1">
      <alignment vertical="center"/>
    </xf>
    <xf numFmtId="0" fontId="25" fillId="10" borderId="45" xfId="0" applyFont="1" applyFill="1" applyBorder="1" applyAlignment="1">
      <alignment horizontal="right" vertical="center"/>
    </xf>
    <xf numFmtId="0" fontId="25" fillId="10" borderId="70" xfId="0" applyFont="1" applyFill="1" applyBorder="1" applyAlignment="1">
      <alignment horizontal="center" vertical="center"/>
    </xf>
    <xf numFmtId="0" fontId="21" fillId="10" borderId="51" xfId="0" applyFont="1" applyFill="1" applyBorder="1" applyAlignment="1">
      <alignment horizontal="center" vertical="center"/>
    </xf>
    <xf numFmtId="0" fontId="21" fillId="10" borderId="58" xfId="0" applyFont="1" applyFill="1" applyBorder="1" applyAlignment="1">
      <alignment horizontal="center" vertical="center"/>
    </xf>
    <xf numFmtId="0" fontId="10" fillId="7" borderId="49" xfId="9" applyFont="1" applyFill="1" applyBorder="1" applyAlignment="1">
      <alignment vertical="center" wrapText="1"/>
    </xf>
    <xf numFmtId="0" fontId="23" fillId="7" borderId="59" xfId="12" applyFont="1" applyFill="1" applyBorder="1" applyAlignment="1">
      <alignment vertical="center"/>
    </xf>
    <xf numFmtId="178" fontId="10" fillId="7" borderId="50" xfId="0" applyNumberFormat="1" applyFont="1" applyFill="1" applyBorder="1" applyAlignment="1">
      <alignment vertical="center"/>
    </xf>
    <xf numFmtId="0" fontId="21" fillId="10" borderId="64" xfId="0" applyFont="1" applyFill="1" applyBorder="1" applyAlignment="1">
      <alignment horizontal="center" vertical="center"/>
    </xf>
    <xf numFmtId="0" fontId="21" fillId="10" borderId="76" xfId="10" applyFont="1" applyFill="1" applyBorder="1" applyAlignment="1">
      <alignment horizontal="center" vertical="center"/>
    </xf>
    <xf numFmtId="0" fontId="21" fillId="10" borderId="72" xfId="10" applyFont="1" applyFill="1" applyBorder="1" applyAlignment="1">
      <alignment horizontal="center" vertical="center" wrapText="1"/>
    </xf>
    <xf numFmtId="0" fontId="21" fillId="10" borderId="75" xfId="10" applyFont="1" applyFill="1" applyBorder="1" applyAlignment="1">
      <alignment horizontal="center" vertical="center" wrapText="1"/>
    </xf>
    <xf numFmtId="176" fontId="10" fillId="7" borderId="0" xfId="0" applyNumberFormat="1" applyFont="1" applyFill="1" applyAlignment="1">
      <alignment horizontal="right" vertical="center"/>
    </xf>
    <xf numFmtId="176" fontId="1" fillId="11" borderId="50" xfId="0" applyNumberFormat="1" applyFont="1" applyFill="1" applyBorder="1" applyAlignment="1">
      <alignment vertical="center"/>
    </xf>
    <xf numFmtId="176" fontId="1" fillId="0" borderId="50" xfId="0" applyNumberFormat="1" applyFont="1" applyBorder="1" applyAlignment="1">
      <alignment vertical="center"/>
    </xf>
    <xf numFmtId="176" fontId="23" fillId="0" borderId="49" xfId="0" applyNumberFormat="1" applyFont="1" applyBorder="1" applyAlignment="1">
      <alignment vertical="center"/>
    </xf>
    <xf numFmtId="173" fontId="23" fillId="0" borderId="49" xfId="16" applyNumberFormat="1" applyFont="1" applyFill="1" applyBorder="1" applyAlignment="1">
      <alignment horizontal="right" vertical="center"/>
    </xf>
    <xf numFmtId="167" fontId="0" fillId="7" borderId="0" xfId="0" applyNumberFormat="1" applyFill="1" applyAlignment="1">
      <alignment vertical="center"/>
    </xf>
    <xf numFmtId="17" fontId="25" fillId="10" borderId="49" xfId="9" applyNumberFormat="1" applyFont="1" applyFill="1" applyBorder="1" applyAlignment="1">
      <alignment horizontal="center" vertical="center"/>
    </xf>
    <xf numFmtId="17" fontId="46" fillId="0" borderId="51" xfId="9" applyNumberFormat="1" applyFont="1" applyBorder="1" applyAlignment="1">
      <alignment horizontal="center" vertical="center"/>
    </xf>
    <xf numFmtId="190" fontId="43" fillId="0" borderId="52" xfId="9" applyNumberFormat="1" applyFont="1" applyBorder="1" applyAlignment="1">
      <alignment vertical="center"/>
    </xf>
    <xf numFmtId="167" fontId="17" fillId="11" borderId="56" xfId="16" applyNumberFormat="1" applyFont="1" applyFill="1" applyBorder="1" applyAlignment="1">
      <alignment vertical="center"/>
    </xf>
    <xf numFmtId="167" fontId="43" fillId="0" borderId="52" xfId="16" applyNumberFormat="1" applyFont="1" applyFill="1" applyBorder="1" applyAlignment="1">
      <alignment vertical="center"/>
    </xf>
    <xf numFmtId="167" fontId="43" fillId="0" borderId="58" xfId="16" applyNumberFormat="1" applyFont="1" applyFill="1" applyBorder="1" applyAlignment="1">
      <alignment vertical="center"/>
    </xf>
    <xf numFmtId="167" fontId="46" fillId="0" borderId="51" xfId="16" applyNumberFormat="1" applyFont="1" applyFill="1" applyBorder="1" applyAlignment="1">
      <alignment vertical="center"/>
    </xf>
    <xf numFmtId="188" fontId="43" fillId="0" borderId="58" xfId="14" applyNumberFormat="1" applyFont="1" applyFill="1" applyBorder="1" applyAlignment="1">
      <alignment vertical="center"/>
    </xf>
    <xf numFmtId="190" fontId="46" fillId="0" borderId="83" xfId="16" applyNumberFormat="1" applyFont="1" applyFill="1" applyBorder="1" applyAlignment="1">
      <alignment vertical="center"/>
    </xf>
    <xf numFmtId="188" fontId="43" fillId="0" borderId="52" xfId="20" applyNumberFormat="1" applyFont="1" applyFill="1" applyBorder="1" applyAlignment="1">
      <alignment vertical="center"/>
    </xf>
    <xf numFmtId="190" fontId="46" fillId="0" borderId="51" xfId="16" applyNumberFormat="1" applyFont="1" applyFill="1" applyBorder="1" applyAlignment="1">
      <alignment vertical="center"/>
    </xf>
    <xf numFmtId="0" fontId="43" fillId="7" borderId="66" xfId="14" applyFont="1" applyFill="1" applyBorder="1" applyAlignment="1">
      <alignment horizontal="left" vertical="center"/>
    </xf>
    <xf numFmtId="0" fontId="43" fillId="7" borderId="47" xfId="14" applyFont="1" applyFill="1" applyBorder="1" applyAlignment="1">
      <alignment horizontal="left" vertical="center"/>
    </xf>
    <xf numFmtId="0" fontId="43" fillId="7" borderId="56" xfId="14" applyFont="1" applyFill="1" applyBorder="1" applyAlignment="1">
      <alignment horizontal="left" vertical="center"/>
    </xf>
    <xf numFmtId="177" fontId="46" fillId="0" borderId="57" xfId="14" applyNumberFormat="1" applyFont="1" applyFill="1" applyBorder="1" applyAlignment="1">
      <alignment horizontal="center" vertical="center"/>
    </xf>
    <xf numFmtId="17" fontId="25" fillId="10" borderId="86" xfId="9" applyNumberFormat="1" applyFont="1" applyFill="1" applyBorder="1" applyAlignment="1">
      <alignment horizontal="center" vertical="center"/>
    </xf>
    <xf numFmtId="0" fontId="25" fillId="7" borderId="57" xfId="14" applyFont="1" applyFill="1" applyBorder="1" applyAlignment="1">
      <alignment vertical="center"/>
    </xf>
    <xf numFmtId="0" fontId="46" fillId="0" borderId="52" xfId="9" applyFont="1" applyBorder="1" applyAlignment="1">
      <alignment vertical="center"/>
    </xf>
    <xf numFmtId="0" fontId="29" fillId="0" borderId="52" xfId="9" applyFont="1" applyBorder="1" applyAlignment="1">
      <alignment vertical="center"/>
    </xf>
    <xf numFmtId="0" fontId="12" fillId="0" borderId="57" xfId="9" applyFont="1" applyBorder="1" applyAlignment="1">
      <alignment vertical="center"/>
    </xf>
    <xf numFmtId="0" fontId="43" fillId="0" borderId="50" xfId="9" applyFont="1" applyBorder="1" applyAlignment="1">
      <alignment vertical="center"/>
    </xf>
    <xf numFmtId="189" fontId="29" fillId="7" borderId="81" xfId="14" applyNumberFormat="1" applyFont="1" applyFill="1" applyBorder="1" applyAlignment="1">
      <alignment vertical="center"/>
    </xf>
    <xf numFmtId="189" fontId="29" fillId="7" borderId="84" xfId="14" applyNumberFormat="1" applyFont="1" applyFill="1" applyBorder="1" applyAlignment="1">
      <alignment vertical="center"/>
    </xf>
    <xf numFmtId="189" fontId="29" fillId="7" borderId="85" xfId="14" applyNumberFormat="1" applyFont="1" applyFill="1" applyBorder="1" applyAlignment="1">
      <alignment vertical="center"/>
    </xf>
    <xf numFmtId="189" fontId="46" fillId="7" borderId="83" xfId="14" applyNumberFormat="1" applyFont="1" applyFill="1" applyBorder="1" applyAlignment="1">
      <alignment vertical="center"/>
    </xf>
    <xf numFmtId="17" fontId="25" fillId="7" borderId="51" xfId="9" applyNumberFormat="1" applyFont="1" applyFill="1" applyBorder="1" applyAlignment="1">
      <alignment horizontal="center" vertical="center"/>
    </xf>
    <xf numFmtId="9" fontId="43" fillId="7" borderId="81" xfId="16" applyFont="1" applyFill="1" applyBorder="1" applyAlignment="1">
      <alignment vertical="center"/>
    </xf>
    <xf numFmtId="9" fontId="43" fillId="7" borderId="84" xfId="16" applyFont="1" applyFill="1" applyBorder="1" applyAlignment="1">
      <alignment vertical="center"/>
    </xf>
    <xf numFmtId="9" fontId="43" fillId="7" borderId="85" xfId="16" applyFont="1" applyFill="1" applyBorder="1" applyAlignment="1">
      <alignment vertical="center"/>
    </xf>
    <xf numFmtId="9" fontId="46" fillId="7" borderId="83" xfId="16" applyFont="1" applyFill="1" applyBorder="1" applyAlignment="1">
      <alignment vertical="center"/>
    </xf>
    <xf numFmtId="188" fontId="43" fillId="0" borderId="52" xfId="14" applyNumberFormat="1" applyFont="1" applyFill="1" applyBorder="1" applyAlignment="1">
      <alignment vertical="center"/>
    </xf>
    <xf numFmtId="0" fontId="43" fillId="7" borderId="0" xfId="9" applyFont="1" applyFill="1" applyAlignment="1">
      <alignment vertical="center"/>
    </xf>
    <xf numFmtId="0" fontId="10" fillId="7" borderId="21" xfId="0" applyFont="1" applyFill="1" applyBorder="1" applyAlignment="1">
      <alignment horizontal="center" vertical="center" wrapText="1"/>
    </xf>
    <xf numFmtId="0" fontId="10" fillId="7" borderId="41" xfId="0" applyFont="1" applyFill="1" applyBorder="1" applyAlignment="1">
      <alignment horizontal="center" vertical="center" wrapText="1"/>
    </xf>
    <xf numFmtId="0" fontId="1" fillId="7" borderId="87" xfId="0" applyFont="1" applyFill="1" applyBorder="1" applyAlignment="1">
      <alignment vertical="center"/>
    </xf>
    <xf numFmtId="0" fontId="10" fillId="5" borderId="0" xfId="0" applyFont="1" applyFill="1" applyAlignment="1">
      <alignment vertical="center"/>
    </xf>
    <xf numFmtId="188" fontId="43" fillId="0" borderId="0" xfId="9" applyNumberFormat="1" applyFont="1" applyAlignment="1">
      <alignment vertical="center"/>
    </xf>
    <xf numFmtId="188" fontId="43" fillId="0" borderId="52" xfId="9" applyNumberFormat="1" applyFont="1" applyBorder="1" applyAlignment="1">
      <alignment vertical="center"/>
    </xf>
    <xf numFmtId="188" fontId="43" fillId="0" borderId="49" xfId="9" applyNumberFormat="1" applyFont="1" applyBorder="1" applyAlignment="1">
      <alignment vertical="center"/>
    </xf>
    <xf numFmtId="188" fontId="43" fillId="0" borderId="58" xfId="9" applyNumberFormat="1" applyFont="1" applyBorder="1" applyAlignment="1">
      <alignment vertical="center"/>
    </xf>
    <xf numFmtId="188" fontId="17" fillId="0" borderId="50" xfId="9" applyNumberFormat="1" applyFont="1" applyBorder="1" applyAlignment="1">
      <alignment vertical="center"/>
    </xf>
    <xf numFmtId="188" fontId="17" fillId="0" borderId="51" xfId="9" applyNumberFormat="1" applyFont="1" applyBorder="1" applyAlignment="1">
      <alignment vertical="center"/>
    </xf>
    <xf numFmtId="167" fontId="13" fillId="11" borderId="50" xfId="16" applyNumberFormat="1" applyFont="1" applyFill="1" applyBorder="1" applyAlignment="1">
      <alignment horizontal="right" vertical="center"/>
    </xf>
    <xf numFmtId="167" fontId="13" fillId="0" borderId="51" xfId="16" applyNumberFormat="1" applyFont="1" applyFill="1" applyBorder="1" applyAlignment="1">
      <alignment horizontal="right" vertical="center"/>
    </xf>
    <xf numFmtId="0" fontId="1" fillId="0" borderId="49" xfId="14" applyFont="1" applyFill="1" applyBorder="1" applyAlignment="1">
      <alignment horizontal="right" vertical="center"/>
    </xf>
    <xf numFmtId="0" fontId="24" fillId="0" borderId="0" xfId="0" applyFont="1" applyAlignment="1">
      <alignment horizontal="right" vertical="center"/>
    </xf>
    <xf numFmtId="167" fontId="38" fillId="0" borderId="49" xfId="16" applyNumberFormat="1" applyFont="1" applyBorder="1" applyAlignment="1">
      <alignment vertical="center"/>
    </xf>
    <xf numFmtId="167" fontId="1" fillId="0" borderId="0" xfId="16" applyNumberFormat="1" applyFont="1" applyFill="1" applyBorder="1" applyAlignment="1">
      <alignment horizontal="right" vertical="center"/>
    </xf>
    <xf numFmtId="167" fontId="37" fillId="0" borderId="0" xfId="16" applyNumberFormat="1" applyFont="1" applyAlignment="1">
      <alignment vertical="center"/>
    </xf>
    <xf numFmtId="185" fontId="1" fillId="0" borderId="0" xfId="9" applyNumberFormat="1"/>
    <xf numFmtId="193" fontId="43" fillId="0" borderId="0" xfId="9" applyNumberFormat="1" applyFont="1" applyAlignment="1">
      <alignment vertical="center"/>
    </xf>
    <xf numFmtId="166" fontId="1" fillId="5" borderId="0" xfId="0" applyNumberFormat="1" applyFont="1" applyFill="1" applyAlignment="1">
      <alignment vertical="center"/>
    </xf>
    <xf numFmtId="14" fontId="24" fillId="11" borderId="29" xfId="0" applyNumberFormat="1" applyFont="1" applyFill="1" applyBorder="1" applyAlignment="1">
      <alignment horizontal="center" vertical="center"/>
    </xf>
    <xf numFmtId="14" fontId="27" fillId="8" borderId="29" xfId="0" applyNumberFormat="1" applyFont="1" applyFill="1" applyBorder="1" applyAlignment="1">
      <alignment horizontal="center" vertical="center"/>
    </xf>
    <xf numFmtId="166" fontId="1" fillId="5" borderId="0" xfId="0" applyNumberFormat="1" applyFont="1" applyFill="1"/>
    <xf numFmtId="167" fontId="38" fillId="0" borderId="0" xfId="16" applyNumberFormat="1" applyFont="1" applyFill="1" applyAlignment="1">
      <alignment vertical="center"/>
    </xf>
    <xf numFmtId="0" fontId="36" fillId="0" borderId="0" xfId="0" applyFont="1" applyAlignment="1">
      <alignment vertical="center"/>
    </xf>
    <xf numFmtId="167" fontId="42" fillId="0" borderId="0" xfId="16" applyNumberFormat="1" applyFont="1" applyFill="1" applyAlignment="1">
      <alignment vertical="center"/>
    </xf>
    <xf numFmtId="0" fontId="0" fillId="7" borderId="0" xfId="0" applyFill="1"/>
    <xf numFmtId="14" fontId="40" fillId="10" borderId="50" xfId="10" applyNumberFormat="1" applyFont="1" applyFill="1" applyBorder="1" applyAlignment="1">
      <alignment horizontal="center" vertical="center" wrapText="1"/>
    </xf>
    <xf numFmtId="14" fontId="37" fillId="7" borderId="50" xfId="10" applyNumberFormat="1" applyFont="1" applyFill="1" applyBorder="1" applyAlignment="1">
      <alignment horizontal="center" vertical="center" wrapText="1"/>
    </xf>
    <xf numFmtId="14" fontId="38" fillId="0" borderId="0" xfId="0" applyNumberFormat="1" applyFont="1" applyAlignment="1">
      <alignment vertical="center"/>
    </xf>
    <xf numFmtId="14" fontId="36" fillId="7" borderId="0" xfId="0" applyNumberFormat="1" applyFont="1" applyFill="1" applyAlignment="1">
      <alignment horizontal="center" vertical="center"/>
    </xf>
    <xf numFmtId="0" fontId="43" fillId="12" borderId="0" xfId="0" applyFont="1" applyFill="1" applyAlignment="1">
      <alignment horizontal="right" vertical="center"/>
    </xf>
    <xf numFmtId="165" fontId="43" fillId="12" borderId="0" xfId="3" applyFont="1" applyFill="1" applyBorder="1" applyAlignment="1">
      <alignment horizontal="right" vertical="center"/>
    </xf>
    <xf numFmtId="165" fontId="43" fillId="12" borderId="52" xfId="3" applyFont="1" applyFill="1" applyBorder="1" applyAlignment="1">
      <alignment horizontal="right" vertical="center"/>
    </xf>
    <xf numFmtId="181" fontId="38" fillId="0" borderId="0" xfId="0" applyNumberFormat="1" applyFont="1" applyAlignment="1">
      <alignment vertical="center"/>
    </xf>
    <xf numFmtId="194" fontId="38" fillId="0" borderId="0" xfId="0" applyNumberFormat="1" applyFont="1" applyAlignment="1">
      <alignment vertical="center"/>
    </xf>
    <xf numFmtId="0" fontId="23" fillId="7" borderId="53" xfId="9" applyFont="1" applyFill="1" applyBorder="1" applyAlignment="1">
      <alignment horizontal="left" vertical="center"/>
    </xf>
    <xf numFmtId="171" fontId="23" fillId="11" borderId="53" xfId="9" applyNumberFormat="1" applyFont="1" applyFill="1" applyBorder="1" applyAlignment="1">
      <alignment horizontal="right" vertical="center"/>
    </xf>
    <xf numFmtId="171" fontId="23" fillId="7" borderId="53" xfId="9" applyNumberFormat="1" applyFont="1" applyFill="1" applyBorder="1" applyAlignment="1">
      <alignment horizontal="right" vertical="center"/>
    </xf>
    <xf numFmtId="0" fontId="23" fillId="7" borderId="49" xfId="9" applyFont="1" applyFill="1" applyBorder="1" applyAlignment="1">
      <alignment horizontal="left" vertical="center"/>
    </xf>
    <xf numFmtId="171" fontId="23" fillId="11" borderId="50" xfId="9" applyNumberFormat="1" applyFont="1" applyFill="1" applyBorder="1" applyAlignment="1">
      <alignment horizontal="right" vertical="center"/>
    </xf>
    <xf numFmtId="171" fontId="23" fillId="7" borderId="50" xfId="9" applyNumberFormat="1" applyFont="1" applyFill="1" applyBorder="1" applyAlignment="1">
      <alignment horizontal="right" vertical="center"/>
    </xf>
    <xf numFmtId="17" fontId="46" fillId="0" borderId="83" xfId="9" applyNumberFormat="1" applyFont="1" applyBorder="1" applyAlignment="1">
      <alignment horizontal="center" vertical="center"/>
    </xf>
    <xf numFmtId="0" fontId="30" fillId="0" borderId="0" xfId="0" applyFont="1" applyAlignment="1">
      <alignment vertical="center"/>
    </xf>
    <xf numFmtId="0" fontId="16" fillId="0" borderId="0" xfId="10" applyFont="1" applyAlignment="1">
      <alignment vertical="center"/>
    </xf>
    <xf numFmtId="186" fontId="0" fillId="0" borderId="49" xfId="3" applyNumberFormat="1" applyFont="1" applyBorder="1" applyAlignment="1">
      <alignment horizontal="right" vertical="center"/>
    </xf>
    <xf numFmtId="186" fontId="26" fillId="0" borderId="0" xfId="0" applyNumberFormat="1" applyFont="1" applyAlignment="1" applyProtection="1">
      <alignment horizontal="right" vertical="center"/>
      <protection locked="0"/>
    </xf>
    <xf numFmtId="179" fontId="26" fillId="0" borderId="49" xfId="0" applyNumberFormat="1" applyFont="1" applyBorder="1" applyAlignment="1" applyProtection="1">
      <alignment horizontal="right" vertical="center"/>
      <protection locked="0"/>
    </xf>
    <xf numFmtId="167" fontId="1" fillId="0" borderId="0" xfId="16" applyNumberFormat="1" applyFont="1" applyFill="1" applyAlignment="1">
      <alignment horizontal="right" vertical="center"/>
    </xf>
    <xf numFmtId="165" fontId="1" fillId="0" borderId="49" xfId="3" applyFont="1" applyFill="1" applyBorder="1" applyAlignment="1">
      <alignment horizontal="right" vertical="center"/>
    </xf>
    <xf numFmtId="167" fontId="1" fillId="0" borderId="49" xfId="16" applyNumberFormat="1" applyFont="1" applyFill="1" applyBorder="1" applyAlignment="1">
      <alignment horizontal="right" vertical="center"/>
    </xf>
    <xf numFmtId="172" fontId="1" fillId="0" borderId="0" xfId="16" applyNumberFormat="1" applyFont="1" applyFill="1" applyAlignment="1">
      <alignment horizontal="right" vertical="center"/>
    </xf>
    <xf numFmtId="172" fontId="1" fillId="0" borderId="49" xfId="10" applyNumberFormat="1" applyBorder="1" applyAlignment="1">
      <alignment horizontal="right" vertical="center"/>
    </xf>
    <xf numFmtId="17" fontId="21" fillId="10" borderId="53" xfId="0" applyNumberFormat="1" applyFont="1" applyFill="1" applyBorder="1" applyAlignment="1">
      <alignment horizontal="center" vertical="center"/>
    </xf>
    <xf numFmtId="0" fontId="47" fillId="0" borderId="0" xfId="14" applyFont="1" applyFill="1" applyBorder="1" applyAlignment="1">
      <alignment vertical="center" wrapText="1"/>
    </xf>
    <xf numFmtId="0" fontId="23" fillId="0" borderId="0" xfId="14" applyFont="1" applyFill="1" applyBorder="1" applyAlignment="1">
      <alignment vertical="center"/>
    </xf>
    <xf numFmtId="176" fontId="23" fillId="0" borderId="0" xfId="12" applyNumberFormat="1" applyFont="1" applyAlignment="1">
      <alignment vertical="center"/>
    </xf>
    <xf numFmtId="167" fontId="23" fillId="0" borderId="0" xfId="16" applyNumberFormat="1" applyFont="1" applyFill="1" applyBorder="1" applyAlignment="1">
      <alignment vertical="center"/>
    </xf>
    <xf numFmtId="174" fontId="23" fillId="0" borderId="0" xfId="0" applyNumberFormat="1" applyFont="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0" fontId="23" fillId="0" borderId="0" xfId="16" applyNumberFormat="1" applyFont="1" applyFill="1" applyBorder="1" applyAlignment="1">
      <alignment vertical="center"/>
    </xf>
    <xf numFmtId="169" fontId="23" fillId="0" borderId="0" xfId="12" applyNumberFormat="1" applyFont="1" applyAlignment="1">
      <alignment vertical="center"/>
    </xf>
    <xf numFmtId="10" fontId="23" fillId="0" borderId="0" xfId="16" applyNumberFormat="1" applyFont="1" applyFill="1" applyAlignment="1">
      <alignment vertical="center"/>
    </xf>
    <xf numFmtId="175" fontId="23" fillId="0" borderId="0" xfId="12" quotePrefix="1" applyNumberFormat="1" applyFont="1" applyAlignment="1">
      <alignment horizontal="left" vertical="center"/>
    </xf>
    <xf numFmtId="0" fontId="23" fillId="0" borderId="0" xfId="0" applyFont="1" applyAlignment="1">
      <alignment horizontal="center" vertical="center"/>
    </xf>
    <xf numFmtId="0" fontId="23" fillId="0" borderId="0" xfId="12" applyFont="1" applyAlignment="1">
      <alignment horizontal="center" vertical="center"/>
    </xf>
    <xf numFmtId="176" fontId="23" fillId="0" borderId="0" xfId="0" applyNumberFormat="1" applyFont="1" applyAlignment="1">
      <alignment vertical="center"/>
    </xf>
    <xf numFmtId="166" fontId="23" fillId="0" borderId="0" xfId="7" applyFont="1" applyFill="1" applyAlignment="1">
      <alignment vertical="center"/>
    </xf>
    <xf numFmtId="167" fontId="23" fillId="0" borderId="0" xfId="16" applyNumberFormat="1" applyFont="1" applyFill="1" applyAlignment="1">
      <alignment vertical="center"/>
    </xf>
    <xf numFmtId="176" fontId="24" fillId="0" borderId="0" xfId="0" applyNumberFormat="1" applyFont="1" applyAlignment="1">
      <alignment vertical="center"/>
    </xf>
    <xf numFmtId="167" fontId="24" fillId="0" borderId="0" xfId="16" applyNumberFormat="1" applyFont="1" applyFill="1" applyAlignment="1">
      <alignment vertical="center"/>
    </xf>
    <xf numFmtId="0" fontId="24" fillId="0" borderId="0" xfId="12" applyFont="1" applyAlignment="1">
      <alignment vertical="center"/>
    </xf>
    <xf numFmtId="166" fontId="24" fillId="0" borderId="0" xfId="7" applyFont="1" applyFill="1" applyAlignment="1">
      <alignment vertical="center"/>
    </xf>
    <xf numFmtId="167" fontId="23" fillId="0" borderId="0" xfId="0" applyNumberFormat="1" applyFont="1" applyAlignment="1">
      <alignment horizontal="right" vertical="center"/>
    </xf>
    <xf numFmtId="0" fontId="1" fillId="0" borderId="0" xfId="12" applyFont="1" applyAlignment="1">
      <alignment horizontal="left" vertical="center" wrapText="1"/>
    </xf>
    <xf numFmtId="0" fontId="1" fillId="0" borderId="0" xfId="12" applyFont="1" applyAlignment="1">
      <alignment vertical="center" wrapText="1"/>
    </xf>
    <xf numFmtId="3" fontId="23" fillId="0" borderId="0" xfId="11" applyNumberFormat="1" applyFont="1" applyAlignment="1">
      <alignment vertical="center"/>
    </xf>
    <xf numFmtId="3" fontId="28" fillId="0" borderId="0" xfId="11" applyNumberFormat="1" applyFont="1" applyAlignment="1">
      <alignment vertical="center"/>
    </xf>
    <xf numFmtId="0" fontId="0" fillId="7" borderId="49" xfId="0" applyFill="1" applyBorder="1" applyAlignment="1">
      <alignment horizontal="right" vertical="center"/>
    </xf>
    <xf numFmtId="0" fontId="10" fillId="7" borderId="49" xfId="0" applyFont="1" applyFill="1" applyBorder="1" applyAlignment="1">
      <alignment horizontal="right" vertical="center"/>
    </xf>
    <xf numFmtId="0" fontId="10" fillId="7" borderId="0" xfId="0" applyFont="1" applyFill="1" applyAlignment="1">
      <alignment horizontal="right" vertical="center"/>
    </xf>
    <xf numFmtId="0" fontId="0" fillId="7" borderId="0" xfId="0" applyFill="1" applyAlignment="1">
      <alignment horizontal="right" vertical="center"/>
    </xf>
    <xf numFmtId="181" fontId="0" fillId="7" borderId="0" xfId="0" applyNumberFormat="1" applyFill="1" applyAlignment="1">
      <alignment vertical="center"/>
    </xf>
    <xf numFmtId="181" fontId="1" fillId="11" borderId="0" xfId="16" applyNumberFormat="1" applyFont="1" applyFill="1" applyBorder="1" applyAlignment="1">
      <alignment horizontal="right" vertical="center"/>
    </xf>
    <xf numFmtId="181" fontId="1" fillId="7" borderId="0" xfId="16" applyNumberFormat="1" applyFont="1" applyFill="1" applyBorder="1" applyAlignment="1">
      <alignment horizontal="right" vertical="center"/>
    </xf>
    <xf numFmtId="181" fontId="10" fillId="7" borderId="49" xfId="0" applyNumberFormat="1" applyFont="1" applyFill="1" applyBorder="1" applyAlignment="1">
      <alignment vertical="center"/>
    </xf>
    <xf numFmtId="181" fontId="10" fillId="11" borderId="50" xfId="16" applyNumberFormat="1" applyFont="1" applyFill="1" applyBorder="1" applyAlignment="1">
      <alignment horizontal="right" vertical="center"/>
    </xf>
    <xf numFmtId="181" fontId="10" fillId="7" borderId="50" xfId="16" applyNumberFormat="1" applyFont="1" applyFill="1" applyBorder="1" applyAlignment="1">
      <alignment horizontal="right" vertical="center"/>
    </xf>
    <xf numFmtId="181" fontId="0" fillId="7" borderId="0" xfId="0" applyNumberFormat="1" applyFill="1"/>
    <xf numFmtId="181" fontId="0" fillId="7" borderId="49" xfId="0" applyNumberFormat="1" applyFill="1" applyBorder="1" applyAlignment="1">
      <alignment vertical="center"/>
    </xf>
    <xf numFmtId="167" fontId="1" fillId="7" borderId="0" xfId="16" applyNumberFormat="1" applyFont="1" applyFill="1" applyAlignment="1">
      <alignment vertical="center"/>
    </xf>
    <xf numFmtId="167" fontId="10" fillId="7" borderId="49" xfId="16" applyNumberFormat="1" applyFont="1" applyFill="1" applyBorder="1" applyAlignment="1">
      <alignment vertical="center"/>
    </xf>
    <xf numFmtId="167" fontId="10" fillId="7" borderId="50" xfId="16" applyNumberFormat="1" applyFont="1" applyFill="1" applyBorder="1" applyAlignment="1">
      <alignment vertical="center"/>
    </xf>
    <xf numFmtId="167" fontId="0" fillId="7" borderId="0" xfId="16" applyNumberFormat="1" applyFont="1" applyFill="1"/>
    <xf numFmtId="0" fontId="25" fillId="10" borderId="87" xfId="9" applyFont="1" applyFill="1" applyBorder="1" applyAlignment="1">
      <alignment horizontal="center" vertical="center"/>
    </xf>
    <xf numFmtId="0" fontId="25" fillId="10" borderId="0" xfId="9" applyFont="1" applyFill="1" applyAlignment="1">
      <alignment horizontal="center" vertical="center"/>
    </xf>
    <xf numFmtId="0" fontId="46" fillId="0" borderId="87" xfId="14" applyFont="1" applyFill="1" applyBorder="1" applyAlignment="1">
      <alignment horizontal="center" vertical="center"/>
    </xf>
    <xf numFmtId="0" fontId="46" fillId="0" borderId="88" xfId="14" applyFont="1" applyFill="1" applyBorder="1" applyAlignment="1">
      <alignment horizontal="center" vertical="center"/>
    </xf>
    <xf numFmtId="0" fontId="46" fillId="0" borderId="64" xfId="14" applyFont="1" applyFill="1" applyBorder="1" applyAlignment="1">
      <alignment horizontal="center" vertical="center"/>
    </xf>
    <xf numFmtId="0" fontId="46" fillId="0" borderId="0" xfId="14" applyFont="1" applyFill="1" applyBorder="1" applyAlignment="1">
      <alignment horizontal="center" vertical="center"/>
    </xf>
    <xf numFmtId="0" fontId="46" fillId="0" borderId="49" xfId="14" applyFont="1" applyFill="1" applyBorder="1" applyAlignment="1">
      <alignment horizontal="center" vertical="center"/>
    </xf>
    <xf numFmtId="17" fontId="46" fillId="7" borderId="50" xfId="9" applyNumberFormat="1" applyFont="1" applyFill="1" applyBorder="1" applyAlignment="1">
      <alignment horizontal="center" vertical="center"/>
    </xf>
    <xf numFmtId="17" fontId="46" fillId="7" borderId="57" xfId="9" applyNumberFormat="1" applyFont="1" applyFill="1" applyBorder="1" applyAlignment="1">
      <alignment horizontal="center" vertical="center"/>
    </xf>
    <xf numFmtId="17" fontId="46" fillId="7" borderId="68" xfId="9" applyNumberFormat="1" applyFont="1" applyFill="1" applyBorder="1" applyAlignment="1">
      <alignment horizontal="center" vertical="center"/>
    </xf>
    <xf numFmtId="17" fontId="46" fillId="7" borderId="51" xfId="9" applyNumberFormat="1" applyFont="1" applyFill="1" applyBorder="1" applyAlignment="1">
      <alignment horizontal="center" vertical="center"/>
    </xf>
    <xf numFmtId="0" fontId="46" fillId="0" borderId="65" xfId="14" applyFont="1" applyFill="1" applyBorder="1" applyAlignment="1">
      <alignment horizontal="center" vertical="center"/>
    </xf>
    <xf numFmtId="0" fontId="46" fillId="0" borderId="52" xfId="14" applyFont="1" applyFill="1" applyBorder="1" applyAlignment="1">
      <alignment horizontal="center" vertical="center"/>
    </xf>
    <xf numFmtId="0" fontId="46" fillId="0" borderId="58" xfId="14" applyFont="1" applyFill="1" applyBorder="1" applyAlignment="1">
      <alignment horizontal="center" vertical="center"/>
    </xf>
    <xf numFmtId="0" fontId="25" fillId="10" borderId="87" xfId="9" applyFont="1" applyFill="1" applyBorder="1" applyAlignment="1">
      <alignment horizontal="left" vertical="center"/>
    </xf>
    <xf numFmtId="14" fontId="1" fillId="5" borderId="0" xfId="0" applyNumberFormat="1" applyFont="1" applyFill="1" applyAlignment="1">
      <alignment vertical="center"/>
    </xf>
    <xf numFmtId="176" fontId="1" fillId="0" borderId="0" xfId="12" applyNumberFormat="1" applyFont="1" applyAlignment="1">
      <alignment vertical="center"/>
    </xf>
    <xf numFmtId="173" fontId="10" fillId="7" borderId="0" xfId="16" applyNumberFormat="1" applyFont="1" applyFill="1" applyBorder="1" applyAlignment="1">
      <alignment vertical="center"/>
    </xf>
    <xf numFmtId="0" fontId="1" fillId="7" borderId="0" xfId="0" applyFont="1" applyFill="1" applyAlignment="1">
      <alignment horizontal="left" vertical="center" wrapText="1" indent="2"/>
    </xf>
    <xf numFmtId="0" fontId="1" fillId="7" borderId="53" xfId="0" applyFont="1" applyFill="1" applyBorder="1" applyAlignment="1">
      <alignment vertical="center"/>
    </xf>
    <xf numFmtId="41" fontId="1" fillId="11" borderId="0" xfId="20" applyFont="1" applyFill="1" applyAlignment="1">
      <alignment horizontal="right" vertical="center"/>
    </xf>
    <xf numFmtId="41" fontId="1" fillId="0" borderId="0" xfId="20" applyFont="1" applyAlignment="1">
      <alignment horizontal="right" vertical="center"/>
    </xf>
    <xf numFmtId="0" fontId="47" fillId="0" borderId="0" xfId="12" applyFont="1" applyAlignment="1">
      <alignment vertical="center" wrapText="1"/>
    </xf>
    <xf numFmtId="0" fontId="47" fillId="0" borderId="0" xfId="0" applyFont="1" applyAlignment="1">
      <alignment vertical="center" wrapText="1"/>
    </xf>
    <xf numFmtId="0" fontId="23" fillId="0" borderId="0" xfId="12" applyFont="1" applyAlignment="1">
      <alignment vertical="center" wrapText="1"/>
    </xf>
    <xf numFmtId="171" fontId="31" fillId="8" borderId="1" xfId="5" applyNumberFormat="1" applyFont="1" applyFill="1" applyBorder="1" applyAlignment="1">
      <alignment horizontal="right" vertical="center"/>
    </xf>
    <xf numFmtId="14" fontId="10" fillId="8" borderId="20" xfId="0" quotePrefix="1" applyNumberFormat="1" applyFont="1" applyFill="1" applyBorder="1" applyAlignment="1">
      <alignment horizontal="center" vertical="center"/>
    </xf>
    <xf numFmtId="14" fontId="24" fillId="11" borderId="20" xfId="0" quotePrefix="1" applyNumberFormat="1" applyFont="1" applyFill="1" applyBorder="1" applyAlignment="1">
      <alignment horizontal="center" vertical="center"/>
    </xf>
    <xf numFmtId="14" fontId="21" fillId="10" borderId="50" xfId="9" quotePrefix="1" applyNumberFormat="1" applyFont="1" applyFill="1" applyBorder="1" applyAlignment="1">
      <alignment horizontal="center" vertical="center" wrapText="1"/>
    </xf>
    <xf numFmtId="14" fontId="21" fillId="10" borderId="51" xfId="9" quotePrefix="1" applyNumberFormat="1" applyFont="1" applyFill="1" applyBorder="1" applyAlignment="1">
      <alignment horizontal="center" vertical="center" wrapText="1"/>
    </xf>
    <xf numFmtId="0" fontId="24" fillId="7" borderId="0" xfId="0" applyFont="1" applyFill="1" applyAlignment="1">
      <alignment horizontal="center" vertical="center" wrapText="1"/>
    </xf>
    <xf numFmtId="0" fontId="24" fillId="7" borderId="49" xfId="0" applyFont="1" applyFill="1" applyBorder="1" applyAlignment="1">
      <alignment horizontal="center" vertical="center" wrapText="1"/>
    </xf>
    <xf numFmtId="0" fontId="21" fillId="10" borderId="0" xfId="0" applyFont="1" applyFill="1" applyAlignment="1">
      <alignment horizontal="center" vertical="center" wrapText="1"/>
    </xf>
    <xf numFmtId="0" fontId="10" fillId="7" borderId="49" xfId="9" applyFont="1" applyFill="1" applyBorder="1" applyAlignment="1">
      <alignment horizontal="center" vertical="center" wrapText="1"/>
    </xf>
    <xf numFmtId="0" fontId="10" fillId="7" borderId="49" xfId="9" applyFont="1" applyFill="1" applyBorder="1" applyAlignment="1">
      <alignment horizontal="center" vertical="center"/>
    </xf>
    <xf numFmtId="0" fontId="23" fillId="0" borderId="0" xfId="12" applyFont="1" applyAlignment="1">
      <alignment horizontal="center" vertical="center"/>
    </xf>
    <xf numFmtId="0" fontId="48" fillId="13" borderId="0" xfId="0" applyFont="1" applyFill="1" applyAlignment="1">
      <alignment horizontal="center" vertical="center"/>
    </xf>
    <xf numFmtId="0" fontId="47" fillId="0" borderId="0" xfId="0" applyFont="1" applyAlignment="1">
      <alignment horizontal="left" vertical="center" wrapText="1"/>
    </xf>
    <xf numFmtId="0" fontId="24" fillId="0" borderId="0" xfId="0" applyFont="1" applyAlignment="1">
      <alignment horizontal="center" vertical="center" wrapText="1"/>
    </xf>
    <xf numFmtId="0" fontId="24" fillId="0" borderId="49" xfId="0" applyFont="1" applyBorder="1" applyAlignment="1">
      <alignment horizontal="center" vertical="center" wrapText="1"/>
    </xf>
    <xf numFmtId="0" fontId="23" fillId="7" borderId="49" xfId="0" applyFont="1" applyFill="1" applyBorder="1" applyAlignment="1">
      <alignment horizontal="center" vertical="center"/>
    </xf>
    <xf numFmtId="0" fontId="21" fillId="10" borderId="54" xfId="0" applyFont="1" applyFill="1" applyBorder="1" applyAlignment="1">
      <alignment horizontal="center" vertical="center"/>
    </xf>
    <xf numFmtId="0" fontId="21" fillId="10" borderId="51" xfId="0" applyFont="1" applyFill="1" applyBorder="1" applyAlignment="1">
      <alignment horizontal="center" vertical="center"/>
    </xf>
    <xf numFmtId="0" fontId="24" fillId="7" borderId="49" xfId="0" applyFont="1" applyFill="1" applyBorder="1" applyAlignment="1">
      <alignment horizontal="center" vertical="center"/>
    </xf>
    <xf numFmtId="0" fontId="21" fillId="10" borderId="50" xfId="0" applyFont="1" applyFill="1" applyBorder="1" applyAlignment="1">
      <alignment horizontal="center" vertical="center"/>
    </xf>
    <xf numFmtId="0" fontId="21" fillId="10" borderId="64" xfId="0" applyFont="1" applyFill="1" applyBorder="1" applyAlignment="1">
      <alignment horizontal="center" vertical="center"/>
    </xf>
    <xf numFmtId="0" fontId="21" fillId="10" borderId="49" xfId="0" applyFont="1" applyFill="1" applyBorder="1" applyAlignment="1">
      <alignment horizontal="center" vertical="center"/>
    </xf>
    <xf numFmtId="0" fontId="21" fillId="10" borderId="58" xfId="0" applyFont="1" applyFill="1" applyBorder="1" applyAlignment="1">
      <alignment horizontal="center" vertical="center"/>
    </xf>
    <xf numFmtId="0" fontId="47" fillId="0" borderId="0" xfId="12" applyFont="1" applyAlignment="1">
      <alignment horizontal="left" vertical="center" wrapText="1"/>
    </xf>
    <xf numFmtId="0" fontId="23" fillId="0" borderId="0" xfId="12" applyFont="1" applyAlignment="1">
      <alignment horizontal="left" vertical="center"/>
    </xf>
    <xf numFmtId="0" fontId="1" fillId="0" borderId="0" xfId="12" applyFont="1" applyAlignment="1">
      <alignment horizontal="left" vertical="center" wrapText="1"/>
    </xf>
    <xf numFmtId="0" fontId="23" fillId="0" borderId="0" xfId="12" applyFont="1" applyAlignment="1">
      <alignment horizontal="left" vertical="center" wrapText="1"/>
    </xf>
    <xf numFmtId="17" fontId="24" fillId="7" borderId="53"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49" xfId="0" applyNumberFormat="1" applyFont="1" applyFill="1" applyBorder="1" applyAlignment="1">
      <alignment horizontal="center" vertical="center" wrapText="1"/>
    </xf>
    <xf numFmtId="17" fontId="24" fillId="7" borderId="49" xfId="0" applyNumberFormat="1" applyFont="1" applyFill="1" applyBorder="1" applyAlignment="1">
      <alignment horizontal="center" vertical="center"/>
    </xf>
    <xf numFmtId="17" fontId="21" fillId="10" borderId="50" xfId="0" applyNumberFormat="1" applyFont="1" applyFill="1" applyBorder="1" applyAlignment="1">
      <alignment horizontal="center" vertical="center"/>
    </xf>
    <xf numFmtId="17" fontId="21" fillId="10" borderId="51" xfId="0" applyNumberFormat="1" applyFont="1" applyFill="1" applyBorder="1" applyAlignment="1">
      <alignment horizontal="center" vertical="center"/>
    </xf>
    <xf numFmtId="0" fontId="21" fillId="10" borderId="54" xfId="12" applyFont="1" applyFill="1" applyBorder="1" applyAlignment="1">
      <alignment horizontal="center" vertical="center"/>
    </xf>
    <xf numFmtId="0" fontId="21" fillId="10" borderId="50" xfId="12" applyFont="1" applyFill="1" applyBorder="1" applyAlignment="1">
      <alignment horizontal="center" vertical="center"/>
    </xf>
    <xf numFmtId="0" fontId="21" fillId="10" borderId="51" xfId="12" applyFont="1" applyFill="1" applyBorder="1" applyAlignment="1">
      <alignment horizontal="center" vertical="center"/>
    </xf>
    <xf numFmtId="17" fontId="21" fillId="10" borderId="54" xfId="0"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49" xfId="9" applyNumberFormat="1" applyFont="1" applyFill="1" applyBorder="1" applyAlignment="1">
      <alignment horizontal="center" vertical="center"/>
    </xf>
    <xf numFmtId="0" fontId="24" fillId="0" borderId="49" xfId="9" applyFont="1" applyBorder="1" applyAlignment="1">
      <alignment horizontal="center" vertical="center"/>
    </xf>
    <xf numFmtId="17" fontId="24" fillId="7" borderId="50" xfId="9" applyNumberFormat="1" applyFont="1" applyFill="1" applyBorder="1" applyAlignment="1">
      <alignment horizontal="center" vertical="center" wrapText="1"/>
    </xf>
    <xf numFmtId="17" fontId="24" fillId="7" borderId="50"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0" xfId="0" applyFont="1" applyBorder="1" applyAlignment="1">
      <alignment horizontal="center" vertical="center"/>
    </xf>
    <xf numFmtId="0" fontId="24" fillId="0" borderId="0" xfId="10" applyFont="1" applyAlignment="1">
      <alignment horizontal="center" vertical="center" wrapText="1"/>
    </xf>
    <xf numFmtId="0" fontId="24" fillId="0" borderId="49" xfId="10" applyFont="1" applyBorder="1" applyAlignment="1">
      <alignment horizontal="center" vertical="center"/>
    </xf>
    <xf numFmtId="0" fontId="10" fillId="7" borderId="50" xfId="10" applyFont="1" applyFill="1" applyBorder="1" applyAlignment="1">
      <alignment horizontal="center" vertical="center" wrapText="1"/>
    </xf>
    <xf numFmtId="0" fontId="10" fillId="7" borderId="53" xfId="10" applyFont="1" applyFill="1" applyBorder="1" applyAlignment="1">
      <alignment horizontal="center" vertical="center" wrapText="1"/>
    </xf>
    <xf numFmtId="0" fontId="10" fillId="7" borderId="49" xfId="10" applyFont="1" applyFill="1" applyBorder="1" applyAlignment="1">
      <alignment horizontal="center" vertical="center" wrapText="1"/>
    </xf>
    <xf numFmtId="0" fontId="1" fillId="7" borderId="49" xfId="10" applyFill="1" applyBorder="1" applyAlignment="1">
      <alignment horizontal="center" vertical="center"/>
    </xf>
    <xf numFmtId="0" fontId="10" fillId="7" borderId="50" xfId="0" applyFont="1" applyFill="1" applyBorder="1" applyAlignment="1">
      <alignment horizontal="center" vertical="center"/>
    </xf>
    <xf numFmtId="0" fontId="0" fillId="0" borderId="53" xfId="0" applyBorder="1" applyAlignment="1">
      <alignment horizontal="justify" vertical="center" wrapText="1"/>
    </xf>
    <xf numFmtId="0" fontId="10" fillId="7" borderId="0" xfId="0" applyFont="1" applyFill="1" applyAlignment="1">
      <alignment horizontal="center" vertical="center"/>
    </xf>
    <xf numFmtId="0" fontId="10" fillId="7" borderId="49" xfId="0" applyFont="1" applyFill="1" applyBorder="1" applyAlignment="1">
      <alignment horizontal="center" vertical="center"/>
    </xf>
    <xf numFmtId="0" fontId="0" fillId="0" borderId="53" xfId="0" applyBorder="1" applyAlignment="1">
      <alignment horizontal="justify" vertical="center"/>
    </xf>
    <xf numFmtId="0" fontId="24" fillId="0" borderId="0" xfId="10" applyFont="1" applyAlignment="1">
      <alignment horizontal="center" vertical="center"/>
    </xf>
    <xf numFmtId="0" fontId="24" fillId="0" borderId="53" xfId="10" applyFont="1" applyBorder="1" applyAlignment="1">
      <alignment horizontal="center" vertical="center"/>
    </xf>
    <xf numFmtId="0" fontId="24" fillId="0" borderId="50" xfId="10" applyFont="1" applyBorder="1" applyAlignment="1">
      <alignment horizontal="center" vertical="center"/>
    </xf>
    <xf numFmtId="17" fontId="21" fillId="10" borderId="49" xfId="10" applyNumberFormat="1" applyFont="1" applyFill="1" applyBorder="1" applyAlignment="1">
      <alignment horizontal="center" vertical="center"/>
    </xf>
    <xf numFmtId="0" fontId="21" fillId="10" borderId="49" xfId="10" applyFont="1" applyFill="1" applyBorder="1" applyAlignment="1">
      <alignment horizontal="center" vertical="center"/>
    </xf>
    <xf numFmtId="17" fontId="24" fillId="0" borderId="49" xfId="10" applyNumberFormat="1" applyFont="1" applyBorder="1" applyAlignment="1">
      <alignment horizontal="center" vertical="center"/>
    </xf>
    <xf numFmtId="17" fontId="21" fillId="10" borderId="71" xfId="10" applyNumberFormat="1" applyFont="1" applyFill="1" applyBorder="1" applyAlignment="1">
      <alignment horizontal="center" vertical="center"/>
    </xf>
    <xf numFmtId="17" fontId="24" fillId="0" borderId="50"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49" xfId="10" applyFont="1" applyFill="1" applyBorder="1" applyAlignment="1">
      <alignment horizontal="center" vertical="center"/>
    </xf>
    <xf numFmtId="0" fontId="10" fillId="0" borderId="53" xfId="10" applyFont="1" applyBorder="1" applyAlignment="1">
      <alignment horizontal="center" vertical="center" wrapText="1"/>
    </xf>
    <xf numFmtId="0" fontId="10" fillId="0" borderId="49" xfId="10" applyFont="1" applyBorder="1" applyAlignment="1">
      <alignment horizontal="center" vertical="center"/>
    </xf>
    <xf numFmtId="0" fontId="10" fillId="0" borderId="49" xfId="10" applyFont="1" applyBorder="1" applyAlignment="1">
      <alignment horizontal="center" wrapText="1"/>
    </xf>
    <xf numFmtId="0" fontId="10" fillId="0" borderId="50" xfId="10" applyFont="1" applyBorder="1" applyAlignment="1">
      <alignment horizontal="center"/>
    </xf>
    <xf numFmtId="0" fontId="10" fillId="0" borderId="60" xfId="10" applyFont="1" applyBorder="1" applyAlignment="1">
      <alignment horizontal="center" wrapText="1"/>
    </xf>
    <xf numFmtId="0" fontId="10" fillId="0" borderId="48" xfId="10" applyFont="1" applyBorder="1" applyAlignment="1">
      <alignment horizontal="center" wrapText="1"/>
    </xf>
    <xf numFmtId="0" fontId="10" fillId="0" borderId="61" xfId="10" applyFont="1" applyBorder="1" applyAlignment="1">
      <alignment horizontal="center" wrapText="1"/>
    </xf>
    <xf numFmtId="0" fontId="17" fillId="0" borderId="0" xfId="14" applyFont="1" applyFill="1" applyAlignment="1">
      <alignment horizontal="center" vertical="center"/>
    </xf>
    <xf numFmtId="0" fontId="17" fillId="0" borderId="63"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49" xfId="14" applyFont="1" applyFill="1" applyBorder="1" applyAlignment="1">
      <alignment horizontal="center" vertical="center"/>
    </xf>
    <xf numFmtId="0" fontId="32" fillId="0" borderId="49" xfId="14" applyFont="1" applyFill="1" applyBorder="1" applyAlignment="1">
      <alignment horizontal="center" vertical="center" wrapText="1"/>
    </xf>
    <xf numFmtId="0" fontId="25" fillId="10" borderId="76" xfId="0" applyFont="1" applyFill="1" applyBorder="1" applyAlignment="1">
      <alignment horizontal="center" vertical="center"/>
    </xf>
    <xf numFmtId="0" fontId="25" fillId="10" borderId="72" xfId="0" applyFont="1" applyFill="1" applyBorder="1" applyAlignment="1">
      <alignment horizontal="center" vertical="center"/>
    </xf>
    <xf numFmtId="0" fontId="25" fillId="10" borderId="75" xfId="0" applyFont="1" applyFill="1" applyBorder="1" applyAlignment="1">
      <alignment horizontal="center" vertical="center"/>
    </xf>
    <xf numFmtId="17" fontId="46" fillId="0" borderId="87" xfId="9" applyNumberFormat="1" applyFont="1" applyBorder="1" applyAlignment="1">
      <alignment horizontal="center" vertical="center" wrapText="1"/>
    </xf>
    <xf numFmtId="17" fontId="46" fillId="0" borderId="52" xfId="9" applyNumberFormat="1" applyFont="1" applyBorder="1" applyAlignment="1">
      <alignment horizontal="center" vertical="center" wrapText="1"/>
    </xf>
    <xf numFmtId="17" fontId="46" fillId="0" borderId="64" xfId="9" applyNumberFormat="1" applyFont="1" applyBorder="1" applyAlignment="1">
      <alignment horizontal="center" vertical="center" wrapText="1"/>
    </xf>
    <xf numFmtId="17" fontId="46" fillId="0" borderId="58" xfId="9" applyNumberFormat="1" applyFont="1" applyBorder="1" applyAlignment="1">
      <alignment horizontal="center" vertical="center" wrapText="1"/>
    </xf>
    <xf numFmtId="17" fontId="46" fillId="0" borderId="82" xfId="9" applyNumberFormat="1" applyFont="1" applyBorder="1" applyAlignment="1">
      <alignment horizontal="center" vertical="center"/>
    </xf>
    <xf numFmtId="17" fontId="46" fillId="0" borderId="65" xfId="9" applyNumberFormat="1" applyFont="1" applyBorder="1" applyAlignment="1">
      <alignment horizontal="center" vertical="center"/>
    </xf>
    <xf numFmtId="17" fontId="46" fillId="0" borderId="64" xfId="9" applyNumberFormat="1" applyFont="1" applyBorder="1" applyAlignment="1">
      <alignment horizontal="center" vertical="center"/>
    </xf>
    <xf numFmtId="17" fontId="46" fillId="0" borderId="58" xfId="9" applyNumberFormat="1" applyFont="1" applyBorder="1" applyAlignment="1">
      <alignment horizontal="center" vertical="center"/>
    </xf>
    <xf numFmtId="17" fontId="46" fillId="0" borderId="54" xfId="9" applyNumberFormat="1" applyFont="1" applyBorder="1" applyAlignment="1">
      <alignment horizontal="center" vertical="center"/>
    </xf>
    <xf numFmtId="17" fontId="46" fillId="0" borderId="50" xfId="9" applyNumberFormat="1" applyFont="1" applyBorder="1" applyAlignment="1">
      <alignment horizontal="center" vertical="center"/>
    </xf>
    <xf numFmtId="17" fontId="46" fillId="0" borderId="51" xfId="9" applyNumberFormat="1" applyFont="1" applyBorder="1" applyAlignment="1">
      <alignment horizontal="center" vertical="center"/>
    </xf>
    <xf numFmtId="0" fontId="17" fillId="0" borderId="82" xfId="9" applyFont="1" applyBorder="1" applyAlignment="1">
      <alignment horizontal="center" vertical="center"/>
    </xf>
    <xf numFmtId="0" fontId="17" fillId="0" borderId="65" xfId="9" applyFont="1" applyBorder="1" applyAlignment="1">
      <alignment horizontal="center" vertical="center"/>
    </xf>
    <xf numFmtId="0" fontId="17" fillId="0" borderId="64" xfId="9" applyFont="1" applyBorder="1" applyAlignment="1">
      <alignment horizontal="center" vertical="center"/>
    </xf>
    <xf numFmtId="0" fontId="17" fillId="0" borderId="58" xfId="9" applyFont="1" applyBorder="1" applyAlignment="1">
      <alignment horizontal="center" vertical="center"/>
    </xf>
    <xf numFmtId="49" fontId="37" fillId="7" borderId="50" xfId="10" applyNumberFormat="1" applyFont="1" applyFill="1" applyBorder="1" applyAlignment="1">
      <alignment horizontal="center" vertical="center" wrapText="1"/>
    </xf>
    <xf numFmtId="0" fontId="37" fillId="7" borderId="50" xfId="10" applyFont="1" applyFill="1" applyBorder="1" applyAlignment="1">
      <alignment horizontal="center" vertical="center"/>
    </xf>
    <xf numFmtId="0" fontId="37" fillId="7" borderId="51" xfId="10" applyFont="1" applyFill="1" applyBorder="1" applyAlignment="1">
      <alignment horizontal="center" vertical="center"/>
    </xf>
    <xf numFmtId="0" fontId="40" fillId="10" borderId="70" xfId="10" applyFont="1" applyFill="1" applyBorder="1" applyAlignment="1">
      <alignment horizontal="center" vertical="center"/>
    </xf>
    <xf numFmtId="17" fontId="37" fillId="7" borderId="53" xfId="10" applyNumberFormat="1" applyFont="1" applyFill="1" applyBorder="1" applyAlignment="1">
      <alignment horizontal="center" vertical="center"/>
    </xf>
    <xf numFmtId="0" fontId="37" fillId="7" borderId="49" xfId="10" applyFont="1" applyFill="1" applyBorder="1" applyAlignment="1">
      <alignment horizontal="center" vertical="center"/>
    </xf>
    <xf numFmtId="180" fontId="21" fillId="10" borderId="44" xfId="13" applyNumberFormat="1" applyFont="1" applyFill="1" applyBorder="1" applyAlignment="1">
      <alignment horizontal="center" vertical="center" wrapText="1"/>
    </xf>
    <xf numFmtId="180" fontId="21" fillId="10" borderId="89" xfId="13"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7" borderId="28"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21" fillId="10" borderId="30" xfId="0" applyFont="1" applyFill="1" applyBorder="1" applyAlignment="1">
      <alignment horizontal="center" vertical="center" wrapText="1"/>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21" fillId="10" borderId="31" xfId="0" applyFont="1" applyFill="1" applyBorder="1" applyAlignment="1">
      <alignment horizontal="center" vertical="center" wrapText="1"/>
    </xf>
    <xf numFmtId="0" fontId="21" fillId="10" borderId="90"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 fillId="0" borderId="33" xfId="0" applyFont="1" applyBorder="1" applyAlignment="1">
      <alignment horizontal="left" vertical="center"/>
    </xf>
    <xf numFmtId="0" fontId="21" fillId="10" borderId="21" xfId="0" applyFont="1" applyFill="1" applyBorder="1" applyAlignment="1">
      <alignment horizontal="center" vertical="center" wrapText="1"/>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0" fillId="7" borderId="28" xfId="0" applyFont="1" applyFill="1" applyBorder="1" applyAlignment="1">
      <alignment horizontal="left" vertical="center" indent="4"/>
    </xf>
    <xf numFmtId="0" fontId="1" fillId="0" borderId="33" xfId="0" applyFont="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xf numFmtId="14" fontId="22" fillId="7" borderId="0" xfId="0" applyNumberFormat="1" applyFont="1" applyFill="1" applyAlignment="1">
      <alignment vertical="center"/>
    </xf>
    <xf numFmtId="0" fontId="10" fillId="7" borderId="53" xfId="0" applyFont="1" applyFill="1" applyBorder="1" applyAlignment="1">
      <alignment horizontal="center" vertical="center"/>
    </xf>
    <xf numFmtId="0" fontId="40" fillId="10" borderId="80" xfId="10" applyFont="1" applyFill="1" applyBorder="1" applyAlignment="1">
      <alignment horizontal="center" vertical="center"/>
    </xf>
    <xf numFmtId="0" fontId="40" fillId="10" borderId="54" xfId="10" applyFont="1" applyFill="1" applyBorder="1" applyAlignment="1">
      <alignment horizontal="center" vertical="center"/>
    </xf>
  </cellXfs>
  <cellStyles count="24">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10 2" xfId="21" xr:uid="{5FBAA263-9CF9-4BF6-9A0F-5EBDD8F12FA8}"/>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20" xfId="22" xr:uid="{65CCAEC7-58FD-46AC-97FB-6922F50290DB}"/>
    <cellStyle name="Normal 3" xfId="11" xr:uid="{00000000-0005-0000-0000-00000D000000}"/>
    <cellStyle name="Normal 3 4 3" xfId="23" xr:uid="{4CE80547-B6CC-475E-9A6A-4A37F953679C}"/>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50</xdr:row>
      <xdr:rowOff>0</xdr:rowOff>
    </xdr:from>
    <xdr:to>
      <xdr:col>2</xdr:col>
      <xdr:colOff>596900</xdr:colOff>
      <xdr:row>51</xdr:row>
      <xdr:rowOff>126998</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50</xdr:row>
      <xdr:rowOff>0</xdr:rowOff>
    </xdr:from>
    <xdr:to>
      <xdr:col>3</xdr:col>
      <xdr:colOff>596900</xdr:colOff>
      <xdr:row>51</xdr:row>
      <xdr:rowOff>126998</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Q18"/>
  <sheetViews>
    <sheetView showGridLines="0" workbookViewId="0">
      <selection activeCell="E10" sqref="E10"/>
    </sheetView>
  </sheetViews>
  <sheetFormatPr baseColWidth="10" defaultColWidth="11.42578125" defaultRowHeight="12.75"/>
  <cols>
    <col min="1" max="1" width="5.85546875" style="86" customWidth="1"/>
    <col min="2" max="2" width="22.85546875" style="86" customWidth="1"/>
    <col min="3" max="4" width="16.28515625" style="86" bestFit="1" customWidth="1"/>
    <col min="5" max="8" width="13.85546875" style="86" customWidth="1"/>
    <col min="9" max="10" width="11.42578125" style="86"/>
    <col min="18" max="16384" width="11.42578125" style="86"/>
  </cols>
  <sheetData>
    <row r="4" spans="2:17" ht="27.75" customHeight="1">
      <c r="B4" s="808" t="s">
        <v>0</v>
      </c>
      <c r="C4" s="810" t="s">
        <v>1</v>
      </c>
      <c r="D4" s="810"/>
      <c r="E4" s="810"/>
      <c r="F4" s="810"/>
      <c r="G4" s="810"/>
      <c r="H4" s="810"/>
      <c r="I4"/>
      <c r="J4"/>
    </row>
    <row r="5" spans="2:17" ht="12.75" customHeight="1">
      <c r="B5" s="809"/>
      <c r="C5" s="280" t="s">
        <v>480</v>
      </c>
      <c r="D5" s="281" t="s">
        <v>481</v>
      </c>
      <c r="E5" s="281" t="s">
        <v>2</v>
      </c>
      <c r="F5" s="280" t="s">
        <v>471</v>
      </c>
      <c r="G5" s="281" t="s">
        <v>472</v>
      </c>
      <c r="H5" s="281" t="s">
        <v>2</v>
      </c>
      <c r="I5"/>
      <c r="J5"/>
    </row>
    <row r="6" spans="2:17" s="85" customFormat="1" ht="6" customHeight="1">
      <c r="B6" s="131"/>
      <c r="C6" s="277"/>
      <c r="D6" s="121"/>
      <c r="E6" s="121"/>
      <c r="F6" s="277"/>
      <c r="G6" s="121"/>
      <c r="H6" s="121"/>
      <c r="I6"/>
      <c r="J6"/>
      <c r="K6"/>
      <c r="L6"/>
      <c r="M6"/>
      <c r="N6"/>
      <c r="O6"/>
      <c r="P6"/>
      <c r="Q6"/>
    </row>
    <row r="7" spans="2:17">
      <c r="B7" s="117" t="s">
        <v>5</v>
      </c>
      <c r="C7" s="278">
        <v>170.852</v>
      </c>
      <c r="D7" s="132">
        <v>57.881999999999998</v>
      </c>
      <c r="E7" s="185">
        <v>1.9517293804637021</v>
      </c>
      <c r="F7" s="278">
        <v>2.2779999999999916</v>
      </c>
      <c r="G7" s="132">
        <v>26.152999999999999</v>
      </c>
      <c r="H7" s="185">
        <v>-0.91289718196765224</v>
      </c>
      <c r="I7"/>
      <c r="J7"/>
    </row>
    <row r="8" spans="2:17">
      <c r="B8" s="117" t="s">
        <v>6</v>
      </c>
      <c r="C8" s="279">
        <v>1554.6320000000001</v>
      </c>
      <c r="D8" s="132">
        <v>1720.1110000000001</v>
      </c>
      <c r="E8" s="185">
        <v>-9.6202512512273963E-2</v>
      </c>
      <c r="F8" s="279">
        <v>542.70800000000008</v>
      </c>
      <c r="G8" s="132">
        <v>519.70000000000005</v>
      </c>
      <c r="H8" s="185">
        <v>4.4271695208774275E-2</v>
      </c>
      <c r="I8"/>
      <c r="J8"/>
    </row>
    <row r="9" spans="2:17">
      <c r="B9" s="117" t="s">
        <v>7</v>
      </c>
      <c r="C9" s="279">
        <v>1226.31</v>
      </c>
      <c r="D9" s="132">
        <v>1122.0519999999999</v>
      </c>
      <c r="E9" s="185">
        <v>9.2917262301569048E-2</v>
      </c>
      <c r="F9" s="279">
        <v>438.51499999999999</v>
      </c>
      <c r="G9" s="132">
        <v>337.46699999999987</v>
      </c>
      <c r="H9" s="185">
        <v>0.2994307591557106</v>
      </c>
      <c r="I9"/>
      <c r="J9"/>
    </row>
    <row r="10" spans="2:17">
      <c r="B10" s="117" t="s">
        <v>8</v>
      </c>
      <c r="C10" s="279">
        <v>154.435</v>
      </c>
      <c r="D10" s="132">
        <v>123.96899999999999</v>
      </c>
      <c r="E10" s="185">
        <v>0.24575498713388022</v>
      </c>
      <c r="F10" s="278">
        <v>54.468000000000004</v>
      </c>
      <c r="G10" s="513">
        <v>59.807999999999993</v>
      </c>
      <c r="H10" s="185">
        <v>-8.928571428571408E-2</v>
      </c>
      <c r="I10"/>
      <c r="J10"/>
    </row>
    <row r="11" spans="2:17" s="117" customFormat="1">
      <c r="B11" s="284" t="s">
        <v>9</v>
      </c>
      <c r="C11" s="285">
        <v>3105.8519999999999</v>
      </c>
      <c r="D11" s="286">
        <v>3010.9970000000003</v>
      </c>
      <c r="E11" s="287">
        <v>3.1502854370163647E-2</v>
      </c>
      <c r="F11" s="285">
        <v>1029.24</v>
      </c>
      <c r="G11" s="286">
        <v>939.13699999999994</v>
      </c>
      <c r="H11" s="287">
        <v>9.5942338551244566E-2</v>
      </c>
      <c r="I11"/>
      <c r="J11"/>
      <c r="K11"/>
      <c r="L11"/>
      <c r="M11"/>
      <c r="N11"/>
      <c r="O11"/>
      <c r="P11"/>
      <c r="Q11"/>
    </row>
    <row r="12" spans="2:17">
      <c r="B12" s="117" t="s">
        <v>10</v>
      </c>
      <c r="I12"/>
      <c r="J12"/>
    </row>
    <row r="13" spans="2:17">
      <c r="I13"/>
      <c r="J13"/>
    </row>
    <row r="14" spans="2:17">
      <c r="I14"/>
      <c r="J14"/>
    </row>
    <row r="15" spans="2:17">
      <c r="I15"/>
      <c r="J15"/>
    </row>
    <row r="16" spans="2:17">
      <c r="I16"/>
      <c r="J16"/>
    </row>
    <row r="17" spans="9:10">
      <c r="I17"/>
      <c r="J17"/>
    </row>
    <row r="18" spans="9:10">
      <c r="I18"/>
      <c r="J18"/>
    </row>
  </sheetData>
  <mergeCells count="2">
    <mergeCell ref="B4:B5"/>
    <mergeCell ref="C4:H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5"/>
  <sheetViews>
    <sheetView showGridLines="0" workbookViewId="0">
      <selection activeCell="E17" sqref="E17"/>
    </sheetView>
  </sheetViews>
  <sheetFormatPr baseColWidth="10" defaultColWidth="11.42578125" defaultRowHeight="12.75"/>
  <cols>
    <col min="1" max="1" width="6.140625" style="86" customWidth="1"/>
    <col min="2" max="2" width="55.42578125" style="146" customWidth="1"/>
    <col min="3" max="3" width="9.140625" style="146" customWidth="1"/>
    <col min="4" max="4" width="16.28515625" style="146" customWidth="1"/>
    <col min="5" max="5" width="13.42578125" style="146" customWidth="1"/>
    <col min="6" max="6" width="9.140625" style="146" customWidth="1"/>
    <col min="7" max="7" width="17.28515625" style="146" customWidth="1"/>
    <col min="8" max="8" width="13.7109375" style="146" customWidth="1"/>
    <col min="9" max="16384" width="11.42578125" style="86"/>
  </cols>
  <sheetData>
    <row r="1" spans="2:8">
      <c r="B1" s="94"/>
      <c r="C1" s="94"/>
      <c r="D1" s="94"/>
      <c r="E1" s="94"/>
      <c r="F1" s="94"/>
      <c r="G1" s="94"/>
      <c r="H1" s="94"/>
    </row>
    <row r="2" spans="2:8">
      <c r="B2" s="387"/>
      <c r="C2" s="387"/>
      <c r="D2" s="387"/>
      <c r="E2" s="387"/>
      <c r="F2" s="387"/>
      <c r="G2" s="387"/>
      <c r="H2" s="387"/>
    </row>
    <row r="3" spans="2:8" s="118" customFormat="1">
      <c r="B3" s="848" t="s">
        <v>138</v>
      </c>
      <c r="C3" s="860" t="s">
        <v>139</v>
      </c>
      <c r="D3" s="860"/>
      <c r="E3" s="860"/>
      <c r="F3" s="861"/>
      <c r="G3" s="861"/>
      <c r="H3" s="861"/>
    </row>
    <row r="4" spans="2:8" s="118" customFormat="1" ht="38.25">
      <c r="B4" s="859"/>
      <c r="C4" s="642" t="s">
        <v>112</v>
      </c>
      <c r="D4" s="643" t="s">
        <v>140</v>
      </c>
      <c r="E4" s="644" t="s">
        <v>141</v>
      </c>
      <c r="F4" s="429" t="s">
        <v>112</v>
      </c>
      <c r="G4" s="430" t="s">
        <v>140</v>
      </c>
      <c r="H4" s="430" t="s">
        <v>142</v>
      </c>
    </row>
    <row r="5" spans="2:8" s="118" customFormat="1">
      <c r="B5" s="849"/>
      <c r="C5" s="862" t="s">
        <v>480</v>
      </c>
      <c r="D5" s="863"/>
      <c r="E5" s="863"/>
      <c r="F5" s="864" t="s">
        <v>481</v>
      </c>
      <c r="G5" s="849"/>
      <c r="H5" s="849"/>
    </row>
    <row r="6" spans="2:8">
      <c r="B6" s="94"/>
      <c r="F6" s="94"/>
      <c r="G6" s="94"/>
      <c r="H6" s="94"/>
    </row>
    <row r="7" spans="2:8">
      <c r="B7" s="98" t="s">
        <v>97</v>
      </c>
      <c r="F7" s="94"/>
      <c r="G7" s="94"/>
      <c r="H7" s="94"/>
    </row>
    <row r="8" spans="2:8">
      <c r="B8" s="94" t="s">
        <v>5</v>
      </c>
      <c r="C8" s="428">
        <v>27.192999999999998</v>
      </c>
      <c r="D8" s="428">
        <v>-0.49099999999999999</v>
      </c>
      <c r="E8" s="428">
        <v>26.701999999999998</v>
      </c>
      <c r="F8" s="222">
        <v>16.950999999999993</v>
      </c>
      <c r="G8" s="222">
        <v>-1.8380000000000001</v>
      </c>
      <c r="H8" s="222">
        <v>15.112999999999992</v>
      </c>
    </row>
    <row r="9" spans="2:8">
      <c r="B9" s="94" t="s">
        <v>6</v>
      </c>
      <c r="C9" s="428">
        <v>421.55000000000007</v>
      </c>
      <c r="D9" s="428">
        <v>-150.62199999999999</v>
      </c>
      <c r="E9" s="428">
        <v>270.92800000000011</v>
      </c>
      <c r="F9" s="222">
        <v>494.40700000000004</v>
      </c>
      <c r="G9" s="222">
        <v>-144.768</v>
      </c>
      <c r="H9" s="222">
        <v>349.63900000000001</v>
      </c>
    </row>
    <row r="10" spans="2:8">
      <c r="B10" s="94" t="s">
        <v>7</v>
      </c>
      <c r="C10" s="428">
        <v>639.16800000000012</v>
      </c>
      <c r="D10" s="428">
        <v>-62.818999999999996</v>
      </c>
      <c r="E10" s="428">
        <v>576.34900000000016</v>
      </c>
      <c r="F10" s="222">
        <v>511.733</v>
      </c>
      <c r="G10" s="222">
        <v>-58.375</v>
      </c>
      <c r="H10" s="222">
        <v>453.358</v>
      </c>
    </row>
    <row r="11" spans="2:8">
      <c r="B11" s="387" t="s">
        <v>44</v>
      </c>
      <c r="C11" s="431">
        <v>154.435</v>
      </c>
      <c r="D11" s="431">
        <v>-38.226999999999997</v>
      </c>
      <c r="E11" s="431">
        <v>116.208</v>
      </c>
      <c r="F11" s="432">
        <v>123.96899999999999</v>
      </c>
      <c r="G11" s="432">
        <v>-41.19</v>
      </c>
      <c r="H11" s="432">
        <v>82.778999999999996</v>
      </c>
    </row>
    <row r="12" spans="2:8">
      <c r="B12" s="379" t="s">
        <v>143</v>
      </c>
      <c r="C12" s="363">
        <v>1242.346</v>
      </c>
      <c r="D12" s="363">
        <v>-252.15899999999999</v>
      </c>
      <c r="E12" s="363">
        <v>990.18700000000024</v>
      </c>
      <c r="F12" s="364">
        <v>1147.0600000000002</v>
      </c>
      <c r="G12" s="364">
        <v>-246.17099999999999</v>
      </c>
      <c r="H12" s="364">
        <v>900.88900000000001</v>
      </c>
    </row>
    <row r="13" spans="2:8">
      <c r="B13" s="94"/>
      <c r="F13" s="94"/>
      <c r="G13" s="94"/>
      <c r="H13" s="94"/>
    </row>
    <row r="14" spans="2:8">
      <c r="B14" s="98" t="s">
        <v>99</v>
      </c>
      <c r="F14" s="94"/>
      <c r="G14" s="94"/>
      <c r="H14" s="94"/>
    </row>
    <row r="15" spans="2:8">
      <c r="B15" s="94" t="s">
        <v>5</v>
      </c>
      <c r="C15" s="428">
        <v>145.15499999999997</v>
      </c>
      <c r="D15" s="428">
        <v>-160.36000000000001</v>
      </c>
      <c r="E15" s="428">
        <v>-15.205000000000041</v>
      </c>
      <c r="F15" s="223">
        <v>41.884999999999962</v>
      </c>
      <c r="G15" s="223">
        <v>-139.19900000000001</v>
      </c>
      <c r="H15" s="223">
        <v>-97.31400000000005</v>
      </c>
    </row>
    <row r="16" spans="2:8">
      <c r="B16" s="94" t="s">
        <v>6</v>
      </c>
      <c r="C16" s="428">
        <v>1178.5279999999998</v>
      </c>
      <c r="D16" s="428">
        <v>-597.49900000000002</v>
      </c>
      <c r="E16" s="428">
        <v>581.02899999999977</v>
      </c>
      <c r="F16" s="223">
        <v>1274.825</v>
      </c>
      <c r="G16" s="223">
        <v>-515.08299999999997</v>
      </c>
      <c r="H16" s="223">
        <v>759.74200000000008</v>
      </c>
    </row>
    <row r="17" spans="1:8">
      <c r="B17" s="387" t="s">
        <v>7</v>
      </c>
      <c r="C17" s="431">
        <v>584.91000000000008</v>
      </c>
      <c r="D17" s="431">
        <v>-115.73400000000001</v>
      </c>
      <c r="E17" s="431">
        <v>469.17600000000004</v>
      </c>
      <c r="F17" s="433">
        <v>609.54399999999987</v>
      </c>
      <c r="G17" s="433">
        <v>-122.98899999999999</v>
      </c>
      <c r="H17" s="433">
        <v>486.55499999999989</v>
      </c>
    </row>
    <row r="18" spans="1:8">
      <c r="B18" s="379" t="s">
        <v>144</v>
      </c>
      <c r="C18" s="363">
        <v>1908.5929999999998</v>
      </c>
      <c r="D18" s="363">
        <v>-873.59300000000007</v>
      </c>
      <c r="E18" s="363">
        <v>1034.9999999999998</v>
      </c>
      <c r="F18" s="364">
        <v>1926.2539999999999</v>
      </c>
      <c r="G18" s="364">
        <v>-777.27099999999996</v>
      </c>
      <c r="H18" s="364">
        <v>1148.9829999999999</v>
      </c>
    </row>
    <row r="19" spans="1:8">
      <c r="A19" s="85"/>
      <c r="B19" s="378"/>
      <c r="C19" s="378"/>
      <c r="D19" s="378"/>
      <c r="E19" s="378"/>
      <c r="F19" s="378"/>
      <c r="G19" s="378"/>
      <c r="H19" s="378"/>
    </row>
    <row r="20" spans="1:8">
      <c r="B20" s="391" t="s">
        <v>145</v>
      </c>
      <c r="C20" s="434">
        <v>-45.08700000000001</v>
      </c>
      <c r="D20" s="434">
        <v>-29.411999999999999</v>
      </c>
      <c r="E20" s="434">
        <v>-74.499000000000009</v>
      </c>
      <c r="F20" s="435">
        <v>-62.317</v>
      </c>
      <c r="G20" s="435">
        <v>-18.776999999999997</v>
      </c>
      <c r="H20" s="435">
        <v>-81.093999999999994</v>
      </c>
    </row>
    <row r="21" spans="1:8" ht="9" customHeight="1">
      <c r="B21" s="378"/>
      <c r="C21" s="436"/>
      <c r="D21" s="436"/>
      <c r="E21" s="436"/>
      <c r="F21" s="436"/>
      <c r="G21" s="436"/>
      <c r="H21" s="436"/>
    </row>
    <row r="22" spans="1:8">
      <c r="B22" s="437" t="s">
        <v>146</v>
      </c>
      <c r="C22" s="438">
        <v>3105.8519999999999</v>
      </c>
      <c r="D22" s="438">
        <v>-1155.164</v>
      </c>
      <c r="E22" s="438">
        <v>1950.6879999999999</v>
      </c>
      <c r="F22" s="439">
        <v>3010.9970000000003</v>
      </c>
      <c r="G22" s="439">
        <v>-1042.2190000000001</v>
      </c>
      <c r="H22" s="439">
        <v>1968.7779999999998</v>
      </c>
    </row>
    <row r="23" spans="1:8">
      <c r="B23" s="94"/>
      <c r="C23" s="94"/>
      <c r="D23" s="94"/>
      <c r="E23" s="94"/>
      <c r="F23" s="94"/>
      <c r="G23" s="94"/>
      <c r="H23" s="94"/>
    </row>
    <row r="24" spans="1:8">
      <c r="B24" s="387"/>
      <c r="C24" s="387"/>
      <c r="D24" s="387"/>
      <c r="E24" s="387"/>
      <c r="F24" s="387"/>
      <c r="G24" s="387"/>
      <c r="H24" s="387"/>
    </row>
    <row r="25" spans="1:8">
      <c r="B25" s="848" t="s">
        <v>138</v>
      </c>
      <c r="C25" s="860" t="s">
        <v>12</v>
      </c>
      <c r="D25" s="860"/>
      <c r="E25" s="860"/>
      <c r="F25" s="860"/>
      <c r="G25" s="860"/>
      <c r="H25" s="860"/>
    </row>
    <row r="26" spans="1:8" ht="38.25">
      <c r="B26" s="859"/>
      <c r="C26" s="642" t="s">
        <v>112</v>
      </c>
      <c r="D26" s="643" t="s">
        <v>140</v>
      </c>
      <c r="E26" s="644" t="s">
        <v>141</v>
      </c>
      <c r="F26" s="429" t="s">
        <v>112</v>
      </c>
      <c r="G26" s="430" t="s">
        <v>140</v>
      </c>
      <c r="H26" s="430" t="s">
        <v>142</v>
      </c>
    </row>
    <row r="27" spans="1:8">
      <c r="B27" s="849"/>
      <c r="C27" s="865" t="s">
        <v>471</v>
      </c>
      <c r="D27" s="865"/>
      <c r="E27" s="865"/>
      <c r="F27" s="866" t="s">
        <v>472</v>
      </c>
      <c r="G27" s="866"/>
      <c r="H27" s="866"/>
    </row>
    <row r="28" spans="1:8">
      <c r="B28" s="94"/>
      <c r="F28" s="94"/>
      <c r="G28" s="94"/>
      <c r="H28" s="94"/>
    </row>
    <row r="29" spans="1:8">
      <c r="B29" s="98" t="s">
        <v>97</v>
      </c>
      <c r="F29" s="94"/>
      <c r="G29" s="94"/>
      <c r="H29" s="94"/>
    </row>
    <row r="30" spans="1:8">
      <c r="B30" s="94" t="s">
        <v>5</v>
      </c>
      <c r="C30" s="428">
        <v>9.2180000000000035</v>
      </c>
      <c r="D30" s="428">
        <v>-0.22999999999999998</v>
      </c>
      <c r="E30" s="428">
        <v>8.9880000000000031</v>
      </c>
      <c r="F30" s="222">
        <v>9.7970000000000006</v>
      </c>
      <c r="G30" s="222">
        <v>-0.11799999999999988</v>
      </c>
      <c r="H30" s="222">
        <v>9.6790000000000003</v>
      </c>
    </row>
    <row r="31" spans="1:8">
      <c r="B31" s="94" t="s">
        <v>6</v>
      </c>
      <c r="C31" s="428">
        <v>157.69599999999997</v>
      </c>
      <c r="D31" s="428">
        <v>-48.106999999999992</v>
      </c>
      <c r="E31" s="428">
        <v>109.58899999999997</v>
      </c>
      <c r="F31" s="222">
        <v>157.60200000000006</v>
      </c>
      <c r="G31" s="222">
        <v>-49.772999999999996</v>
      </c>
      <c r="H31" s="222">
        <v>107.82900000000006</v>
      </c>
    </row>
    <row r="32" spans="1:8">
      <c r="B32" s="94" t="s">
        <v>7</v>
      </c>
      <c r="C32" s="428">
        <v>227.03100000000009</v>
      </c>
      <c r="D32" s="428">
        <v>-22.788999999999994</v>
      </c>
      <c r="E32" s="428">
        <v>204.2420000000001</v>
      </c>
      <c r="F32" s="222">
        <v>154.73600000000008</v>
      </c>
      <c r="G32" s="222">
        <v>-20.506</v>
      </c>
      <c r="H32" s="222">
        <v>134.23000000000008</v>
      </c>
    </row>
    <row r="33" spans="2:8">
      <c r="B33" s="387" t="s">
        <v>44</v>
      </c>
      <c r="C33" s="431">
        <v>54.468000000000018</v>
      </c>
      <c r="D33" s="431">
        <v>-12.975999999999997</v>
      </c>
      <c r="E33" s="431">
        <v>41.492000000000019</v>
      </c>
      <c r="F33" s="432">
        <v>59.807999999999979</v>
      </c>
      <c r="G33" s="432">
        <v>-12.126999999999995</v>
      </c>
      <c r="H33" s="432">
        <v>47.680999999999983</v>
      </c>
    </row>
    <row r="34" spans="2:8">
      <c r="B34" s="379" t="s">
        <v>143</v>
      </c>
      <c r="C34" s="363">
        <v>448.41300000000007</v>
      </c>
      <c r="D34" s="363">
        <v>-84.101999999999975</v>
      </c>
      <c r="E34" s="363">
        <v>364.31100000000009</v>
      </c>
      <c r="F34" s="364">
        <v>381.9430000000001</v>
      </c>
      <c r="G34" s="364">
        <v>-82.523999999999987</v>
      </c>
      <c r="H34" s="364">
        <v>299.4190000000001</v>
      </c>
    </row>
    <row r="35" spans="2:8">
      <c r="B35" s="94"/>
      <c r="F35" s="94"/>
      <c r="G35" s="94"/>
      <c r="H35" s="94"/>
    </row>
    <row r="36" spans="2:8">
      <c r="B36" s="98" t="s">
        <v>99</v>
      </c>
      <c r="F36" s="94"/>
      <c r="G36" s="94"/>
      <c r="H36" s="94"/>
    </row>
    <row r="37" spans="2:8">
      <c r="B37" s="94" t="s">
        <v>5</v>
      </c>
      <c r="C37" s="428">
        <v>-6.404000000000039</v>
      </c>
      <c r="D37" s="428">
        <v>-46.372000000000014</v>
      </c>
      <c r="E37" s="428">
        <v>-52.776000000000053</v>
      </c>
      <c r="F37" s="223">
        <v>16.893000000000001</v>
      </c>
      <c r="G37" s="223">
        <v>-55.26400000000001</v>
      </c>
      <c r="H37" s="223">
        <v>-38.371000000000009</v>
      </c>
    </row>
    <row r="38" spans="2:8">
      <c r="B38" s="94" t="s">
        <v>6</v>
      </c>
      <c r="C38" s="428">
        <v>397.52099999999984</v>
      </c>
      <c r="D38" s="428">
        <v>-207.12700000000001</v>
      </c>
      <c r="E38" s="428">
        <v>190.39399999999983</v>
      </c>
      <c r="F38" s="223">
        <v>380.31800000000004</v>
      </c>
      <c r="G38" s="223">
        <v>-156.37399999999997</v>
      </c>
      <c r="H38" s="223">
        <v>223.94400000000007</v>
      </c>
    </row>
    <row r="39" spans="2:8">
      <c r="B39" s="387" t="s">
        <v>7</v>
      </c>
      <c r="C39" s="431">
        <v>210.80300000000005</v>
      </c>
      <c r="D39" s="431">
        <v>-41.518000000000001</v>
      </c>
      <c r="E39" s="431">
        <v>169.28500000000005</v>
      </c>
      <c r="F39" s="433">
        <v>182.62899999999996</v>
      </c>
      <c r="G39" s="433">
        <v>-40.825999999999993</v>
      </c>
      <c r="H39" s="433">
        <v>141.80299999999997</v>
      </c>
    </row>
    <row r="40" spans="2:8">
      <c r="B40" s="379" t="s">
        <v>144</v>
      </c>
      <c r="C40" s="363">
        <v>601.91999999999985</v>
      </c>
      <c r="D40" s="363">
        <v>-295.01700000000005</v>
      </c>
      <c r="E40" s="363">
        <v>306.90299999999979</v>
      </c>
      <c r="F40" s="364">
        <v>579.83999999999992</v>
      </c>
      <c r="G40" s="364">
        <v>-252.46399999999997</v>
      </c>
      <c r="H40" s="364">
        <v>327.37600000000003</v>
      </c>
    </row>
    <row r="41" spans="2:8">
      <c r="B41" s="378"/>
      <c r="C41" s="378"/>
      <c r="D41" s="378"/>
      <c r="E41" s="378"/>
      <c r="F41" s="378"/>
      <c r="G41" s="378"/>
      <c r="H41" s="378"/>
    </row>
    <row r="42" spans="2:8">
      <c r="B42" s="391" t="s">
        <v>145</v>
      </c>
      <c r="C42" s="434">
        <v>-21.093000000000021</v>
      </c>
      <c r="D42" s="434">
        <v>-10.597</v>
      </c>
      <c r="E42" s="434">
        <v>-31.690000000000019</v>
      </c>
      <c r="F42" s="435">
        <v>-22.645999999999997</v>
      </c>
      <c r="G42" s="435">
        <v>-6.3889999999999976</v>
      </c>
      <c r="H42" s="435">
        <v>-29.034999999999997</v>
      </c>
    </row>
    <row r="43" spans="2:8">
      <c r="B43" s="378"/>
      <c r="C43" s="436"/>
      <c r="D43" s="436"/>
      <c r="E43" s="436"/>
      <c r="F43" s="436"/>
      <c r="G43" s="436"/>
      <c r="H43" s="436"/>
    </row>
    <row r="44" spans="2:8">
      <c r="B44" s="437" t="s">
        <v>146</v>
      </c>
      <c r="C44" s="438">
        <v>1029.2399999999998</v>
      </c>
      <c r="D44" s="438">
        <v>-389.71600000000001</v>
      </c>
      <c r="E44" s="438">
        <v>639.52399999999989</v>
      </c>
      <c r="F44" s="439">
        <v>939.13700000000006</v>
      </c>
      <c r="G44" s="439">
        <v>-341.37699999999995</v>
      </c>
      <c r="H44" s="439">
        <v>597.7600000000001</v>
      </c>
    </row>
    <row r="45" spans="2:8">
      <c r="B45" s="94"/>
      <c r="C45" s="94"/>
      <c r="D45" s="94"/>
      <c r="E45" s="94"/>
      <c r="F45" s="94"/>
      <c r="G45" s="94"/>
      <c r="H45" s="94"/>
    </row>
  </sheetData>
  <mergeCells count="8">
    <mergeCell ref="B3:B5"/>
    <mergeCell ref="C3:H3"/>
    <mergeCell ref="C5:E5"/>
    <mergeCell ref="F5:H5"/>
    <mergeCell ref="B25:B27"/>
    <mergeCell ref="C25:H25"/>
    <mergeCell ref="C27:E27"/>
    <mergeCell ref="F27:H27"/>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2"/>
  <sheetViews>
    <sheetView showGridLines="0" workbookViewId="0">
      <selection activeCell="D11" sqref="D11"/>
    </sheetView>
  </sheetViews>
  <sheetFormatPr baseColWidth="10" defaultColWidth="11.42578125" defaultRowHeight="12.75"/>
  <cols>
    <col min="1" max="1" width="5.5703125" style="80" customWidth="1"/>
    <col min="2" max="2" width="66.42578125" style="727" customWidth="1"/>
    <col min="3" max="4" width="15.5703125" style="727" bestFit="1" customWidth="1"/>
    <col min="5" max="5" width="8" style="727" bestFit="1" customWidth="1"/>
    <col min="6" max="6" width="10.5703125" style="727" bestFit="1" customWidth="1"/>
    <col min="7" max="7" width="1.42578125" style="80" customWidth="1"/>
    <col min="8" max="8" width="12.140625" style="80" customWidth="1"/>
    <col min="9" max="16384" width="11.42578125" style="80"/>
  </cols>
  <sheetData>
    <row r="1" spans="1:11">
      <c r="B1" s="99"/>
      <c r="C1" s="99"/>
      <c r="D1" s="99"/>
      <c r="E1" s="99"/>
      <c r="F1" s="99"/>
    </row>
    <row r="2" spans="1:11">
      <c r="A2" s="86"/>
      <c r="B2" s="853"/>
      <c r="C2" s="853"/>
      <c r="D2" s="853"/>
      <c r="E2" s="853"/>
      <c r="F2" s="853"/>
    </row>
    <row r="3" spans="1:11">
      <c r="A3" s="86"/>
      <c r="B3" s="851" t="s">
        <v>147</v>
      </c>
      <c r="C3" s="850" t="s">
        <v>11</v>
      </c>
      <c r="D3" s="850"/>
      <c r="E3" s="850"/>
      <c r="F3" s="850"/>
      <c r="H3" s="850" t="s">
        <v>12</v>
      </c>
      <c r="I3" s="850"/>
      <c r="J3" s="850"/>
      <c r="K3" s="850"/>
    </row>
    <row r="4" spans="1:11">
      <c r="A4" s="86"/>
      <c r="B4" s="868"/>
      <c r="C4" s="375" t="s">
        <v>480</v>
      </c>
      <c r="D4" s="376" t="s">
        <v>481</v>
      </c>
      <c r="E4" s="377" t="s">
        <v>62</v>
      </c>
      <c r="F4" s="377" t="s">
        <v>13</v>
      </c>
      <c r="H4" s="375" t="s">
        <v>471</v>
      </c>
      <c r="I4" s="376" t="s">
        <v>472</v>
      </c>
      <c r="J4" s="377" t="s">
        <v>62</v>
      </c>
      <c r="K4" s="377" t="s">
        <v>2</v>
      </c>
    </row>
    <row r="5" spans="1:11">
      <c r="A5" s="86"/>
      <c r="B5" s="94"/>
      <c r="C5" s="867"/>
      <c r="D5" s="867"/>
      <c r="E5" s="867"/>
      <c r="F5" s="95"/>
      <c r="H5" s="867"/>
      <c r="I5" s="867"/>
      <c r="J5" s="867"/>
      <c r="K5" s="95"/>
    </row>
    <row r="6" spans="1:11">
      <c r="A6" s="86"/>
      <c r="B6" s="98" t="s">
        <v>148</v>
      </c>
      <c r="C6" s="94"/>
      <c r="D6" s="94"/>
      <c r="E6" s="94"/>
      <c r="F6" s="94"/>
      <c r="H6" s="94"/>
      <c r="I6" s="94"/>
      <c r="J6" s="94"/>
      <c r="K6" s="94"/>
    </row>
    <row r="7" spans="1:11">
      <c r="A7" s="86"/>
      <c r="B7" s="94" t="s">
        <v>5</v>
      </c>
      <c r="C7" s="341">
        <v>15.217000000000001</v>
      </c>
      <c r="D7" s="81">
        <v>35.36</v>
      </c>
      <c r="E7" s="81">
        <v>-20.143000000000001</v>
      </c>
      <c r="F7" s="185">
        <v>-0.56965497737556559</v>
      </c>
      <c r="G7" s="205"/>
      <c r="H7" s="341">
        <v>7.6490000000000009</v>
      </c>
      <c r="I7" s="81">
        <v>7.5389999999999979</v>
      </c>
      <c r="J7" s="81">
        <v>0.11000000000000298</v>
      </c>
      <c r="K7" s="185">
        <v>1.4590794535084717E-2</v>
      </c>
    </row>
    <row r="8" spans="1:11">
      <c r="A8" s="86"/>
      <c r="B8" s="94" t="s">
        <v>6</v>
      </c>
      <c r="C8" s="341">
        <v>194.83199999999999</v>
      </c>
      <c r="D8" s="81">
        <v>221.39</v>
      </c>
      <c r="E8" s="81">
        <v>-26.557999999999993</v>
      </c>
      <c r="F8" s="185">
        <v>-0.11996025114052122</v>
      </c>
      <c r="G8" s="205"/>
      <c r="H8" s="341">
        <v>63.460999999999984</v>
      </c>
      <c r="I8" s="81">
        <v>62.949999999999989</v>
      </c>
      <c r="J8" s="81">
        <v>0.51099999999999568</v>
      </c>
      <c r="K8" s="185">
        <v>8.1175536139792559E-3</v>
      </c>
    </row>
    <row r="9" spans="1:11">
      <c r="A9" s="86"/>
      <c r="B9" s="94" t="s">
        <v>7</v>
      </c>
      <c r="C9" s="341">
        <v>19.98</v>
      </c>
      <c r="D9" s="81">
        <v>31.128</v>
      </c>
      <c r="E9" s="81">
        <v>-11.148</v>
      </c>
      <c r="F9" s="185">
        <v>-0.35813415574402463</v>
      </c>
      <c r="G9" s="205"/>
      <c r="H9" s="341">
        <v>6.277000000000001</v>
      </c>
      <c r="I9" s="81">
        <v>7.7079999999999984</v>
      </c>
      <c r="J9" s="81">
        <v>-1.4309999999999974</v>
      </c>
      <c r="K9" s="185">
        <v>-0.18565127140633075</v>
      </c>
    </row>
    <row r="10" spans="1:11">
      <c r="A10" s="86"/>
      <c r="B10" s="94" t="s">
        <v>14</v>
      </c>
      <c r="C10" s="341">
        <v>0</v>
      </c>
      <c r="D10" s="81">
        <v>0</v>
      </c>
      <c r="E10" s="81">
        <v>0</v>
      </c>
      <c r="F10" s="185" t="s">
        <v>482</v>
      </c>
      <c r="G10" s="205"/>
      <c r="H10" s="341">
        <v>0</v>
      </c>
      <c r="I10" s="81">
        <v>0</v>
      </c>
      <c r="J10" s="81">
        <v>0</v>
      </c>
      <c r="K10" s="185" t="s">
        <v>482</v>
      </c>
    </row>
    <row r="11" spans="1:11">
      <c r="A11" s="86"/>
      <c r="B11" s="94" t="s">
        <v>44</v>
      </c>
      <c r="C11" s="341">
        <v>3.3570000000000002</v>
      </c>
      <c r="D11" s="81">
        <v>3.0329999999999999</v>
      </c>
      <c r="E11" s="81">
        <v>0.32400000000000029</v>
      </c>
      <c r="F11" s="185">
        <v>0.10682492581602387</v>
      </c>
      <c r="G11" s="205"/>
      <c r="H11" s="341">
        <v>1.032</v>
      </c>
      <c r="I11" s="81">
        <v>0.7799999999999998</v>
      </c>
      <c r="J11" s="81">
        <v>0.25200000000000022</v>
      </c>
      <c r="K11" s="185">
        <v>0.32307692307692348</v>
      </c>
    </row>
    <row r="12" spans="1:11">
      <c r="A12" s="86"/>
      <c r="B12" s="441" t="s">
        <v>149</v>
      </c>
      <c r="C12" s="351">
        <v>46.313000000000002</v>
      </c>
      <c r="D12" s="352">
        <v>44.085000000000001</v>
      </c>
      <c r="E12" s="352">
        <v>2.2280000000000015</v>
      </c>
      <c r="F12" s="283">
        <v>5.0538731995009689E-2</v>
      </c>
      <c r="G12" s="205"/>
      <c r="H12" s="351">
        <v>10.830000000000005</v>
      </c>
      <c r="I12" s="352">
        <v>31.259</v>
      </c>
      <c r="J12" s="352">
        <v>-20.428999999999995</v>
      </c>
      <c r="K12" s="283">
        <v>-0.65353978054320339</v>
      </c>
    </row>
    <row r="13" spans="1:11">
      <c r="A13" s="85"/>
      <c r="B13" s="443" t="s">
        <v>150</v>
      </c>
      <c r="C13" s="363">
        <v>279.69900000000001</v>
      </c>
      <c r="D13" s="415">
        <v>334.99599999999998</v>
      </c>
      <c r="E13" s="415">
        <v>-55.29699999999999</v>
      </c>
      <c r="F13" s="287">
        <v>-0.16506764259871753</v>
      </c>
      <c r="G13" s="440"/>
      <c r="H13" s="363">
        <v>89.248999999999995</v>
      </c>
      <c r="I13" s="415">
        <v>110.23599999999999</v>
      </c>
      <c r="J13" s="415">
        <v>-20.986999999999995</v>
      </c>
      <c r="K13" s="287">
        <v>-0.19038245219347583</v>
      </c>
    </row>
    <row r="14" spans="1:11">
      <c r="A14" s="86"/>
      <c r="B14" s="97"/>
      <c r="C14" s="208"/>
      <c r="D14" s="208"/>
      <c r="E14" s="208"/>
      <c r="F14" s="209"/>
      <c r="G14" s="207"/>
      <c r="H14" s="208"/>
      <c r="I14" s="208"/>
      <c r="J14" s="208"/>
      <c r="K14" s="209"/>
    </row>
    <row r="15" spans="1:11">
      <c r="A15" s="86"/>
      <c r="B15" s="98" t="s">
        <v>151</v>
      </c>
      <c r="C15" s="206"/>
      <c r="D15" s="206"/>
      <c r="E15" s="206"/>
      <c r="F15" s="210"/>
      <c r="G15" s="207"/>
      <c r="H15" s="206"/>
      <c r="I15" s="206"/>
      <c r="J15" s="206"/>
      <c r="K15" s="210"/>
    </row>
    <row r="16" spans="1:11">
      <c r="A16" s="86"/>
      <c r="B16" s="94" t="s">
        <v>5</v>
      </c>
      <c r="C16" s="374">
        <v>-136.762</v>
      </c>
      <c r="D16" s="205">
        <v>-261.39</v>
      </c>
      <c r="E16" s="205">
        <v>124.62799999999999</v>
      </c>
      <c r="F16" s="185">
        <v>-0.47678947167068364</v>
      </c>
      <c r="G16" s="205"/>
      <c r="H16" s="374">
        <v>-54.161000000000001</v>
      </c>
      <c r="I16" s="205">
        <v>-52.109999999999985</v>
      </c>
      <c r="J16" s="205">
        <v>-2.0510000000000161</v>
      </c>
      <c r="K16" s="185">
        <v>3.9359048167338706E-2</v>
      </c>
    </row>
    <row r="17" spans="1:11">
      <c r="A17" s="86"/>
      <c r="B17" s="94" t="s">
        <v>6</v>
      </c>
      <c r="C17" s="374">
        <v>-534.82899999999995</v>
      </c>
      <c r="D17" s="205">
        <v>-619.85</v>
      </c>
      <c r="E17" s="205">
        <v>85.021000000000072</v>
      </c>
      <c r="F17" s="185">
        <v>-0.13716382995886112</v>
      </c>
      <c r="G17" s="205"/>
      <c r="H17" s="374">
        <v>-187.04099999999994</v>
      </c>
      <c r="I17" s="205">
        <v>-148.678</v>
      </c>
      <c r="J17" s="205">
        <v>-38.362999999999943</v>
      </c>
      <c r="K17" s="185">
        <v>0.25802741495042936</v>
      </c>
    </row>
    <row r="18" spans="1:11">
      <c r="A18" s="86"/>
      <c r="B18" s="94" t="s">
        <v>7</v>
      </c>
      <c r="C18" s="374">
        <v>-253.87100000000001</v>
      </c>
      <c r="D18" s="205">
        <v>-216.16399999999999</v>
      </c>
      <c r="E18" s="205">
        <v>-37.707000000000022</v>
      </c>
      <c r="F18" s="185">
        <v>0.17443700153587094</v>
      </c>
      <c r="G18" s="205"/>
      <c r="H18" s="374">
        <v>-77.424000000000007</v>
      </c>
      <c r="I18" s="205">
        <v>-64.75</v>
      </c>
      <c r="J18" s="205">
        <v>-12.674000000000007</v>
      </c>
      <c r="K18" s="185">
        <v>0.19573745173745194</v>
      </c>
    </row>
    <row r="19" spans="1:11">
      <c r="A19" s="86"/>
      <c r="B19" s="94" t="s">
        <v>14</v>
      </c>
      <c r="C19" s="374">
        <v>0</v>
      </c>
      <c r="D19" s="205">
        <v>0</v>
      </c>
      <c r="E19" s="205">
        <v>0</v>
      </c>
      <c r="F19" s="185" t="s">
        <v>482</v>
      </c>
      <c r="G19" s="205"/>
      <c r="H19" s="374">
        <v>0</v>
      </c>
      <c r="I19" s="205">
        <v>0</v>
      </c>
      <c r="J19" s="205">
        <v>0</v>
      </c>
      <c r="K19" s="185" t="s">
        <v>482</v>
      </c>
    </row>
    <row r="20" spans="1:11">
      <c r="A20" s="86"/>
      <c r="B20" s="94" t="s">
        <v>44</v>
      </c>
      <c r="C20" s="374">
        <v>-8.8559999999999999</v>
      </c>
      <c r="D20" s="205">
        <v>-11.648</v>
      </c>
      <c r="E20" s="205">
        <v>2.7919999999999998</v>
      </c>
      <c r="F20" s="185">
        <v>-0.23969780219780223</v>
      </c>
      <c r="G20" s="205"/>
      <c r="H20" s="374">
        <v>-2.6799999999999997</v>
      </c>
      <c r="I20" s="205">
        <v>-3.3379999999999992</v>
      </c>
      <c r="J20" s="205">
        <v>0.65799999999999947</v>
      </c>
      <c r="K20" s="185">
        <v>-0.19712402636309156</v>
      </c>
    </row>
    <row r="21" spans="1:11">
      <c r="A21" s="86"/>
      <c r="B21" s="441" t="s">
        <v>101</v>
      </c>
      <c r="C21" s="388">
        <v>-28.207999999999998</v>
      </c>
      <c r="D21" s="389">
        <v>-69.602000000000004</v>
      </c>
      <c r="E21" s="389">
        <v>41.394000000000005</v>
      </c>
      <c r="F21" s="283">
        <v>-0.59472428953191003</v>
      </c>
      <c r="G21" s="205"/>
      <c r="H21" s="388">
        <v>-9.4719999999999978</v>
      </c>
      <c r="I21" s="389">
        <v>-12.292000000000002</v>
      </c>
      <c r="J21" s="389">
        <v>2.8200000000000038</v>
      </c>
      <c r="K21" s="283">
        <v>-0.22941750732183563</v>
      </c>
    </row>
    <row r="22" spans="1:11">
      <c r="A22" s="85"/>
      <c r="B22" s="443" t="s">
        <v>152</v>
      </c>
      <c r="C22" s="404">
        <v>-962.52599999999984</v>
      </c>
      <c r="D22" s="446">
        <v>-1178.654</v>
      </c>
      <c r="E22" s="446">
        <v>216.12800000000004</v>
      </c>
      <c r="F22" s="287">
        <v>-0.18336848642604209</v>
      </c>
      <c r="G22" s="440"/>
      <c r="H22" s="404">
        <v>-330.77799999999996</v>
      </c>
      <c r="I22" s="446">
        <v>-281.16800000000001</v>
      </c>
      <c r="J22" s="446">
        <v>-49.609999999999957</v>
      </c>
      <c r="K22" s="287">
        <v>0.17644255391794217</v>
      </c>
    </row>
    <row r="23" spans="1:11">
      <c r="A23" s="86"/>
      <c r="B23" s="97"/>
      <c r="C23" s="208"/>
      <c r="D23" s="208"/>
      <c r="E23" s="208"/>
      <c r="F23" s="209"/>
      <c r="G23" s="207"/>
      <c r="H23" s="208"/>
      <c r="I23" s="208"/>
      <c r="J23" s="208"/>
      <c r="K23" s="209"/>
    </row>
    <row r="24" spans="1:11">
      <c r="A24" s="86"/>
      <c r="B24" s="98" t="s">
        <v>153</v>
      </c>
      <c r="C24" s="206"/>
      <c r="D24" s="206"/>
      <c r="E24" s="206"/>
      <c r="F24" s="210"/>
      <c r="G24" s="207"/>
      <c r="H24" s="206"/>
      <c r="I24" s="206"/>
      <c r="J24" s="206"/>
      <c r="K24" s="210"/>
    </row>
    <row r="25" spans="1:11">
      <c r="A25" s="86"/>
      <c r="B25" s="94" t="s">
        <v>5</v>
      </c>
      <c r="C25" s="341">
        <v>4.0229999999999997</v>
      </c>
      <c r="D25" s="81">
        <v>11.821</v>
      </c>
      <c r="E25" s="81">
        <v>-7.798</v>
      </c>
      <c r="F25" s="229">
        <v>-0.65967346248202352</v>
      </c>
      <c r="G25" s="81"/>
      <c r="H25" s="341">
        <v>4.4499999999999993</v>
      </c>
      <c r="I25" s="81">
        <v>0.8230000000000004</v>
      </c>
      <c r="J25" s="81">
        <v>3.6269999999999989</v>
      </c>
      <c r="K25" s="185" t="s">
        <v>483</v>
      </c>
    </row>
    <row r="26" spans="1:11">
      <c r="A26" s="86"/>
      <c r="B26" s="94" t="s">
        <v>6</v>
      </c>
      <c r="C26" s="341">
        <v>-12.819000000000001</v>
      </c>
      <c r="D26" s="81">
        <v>-75.828999999999994</v>
      </c>
      <c r="E26" s="81">
        <v>63.009999999999991</v>
      </c>
      <c r="F26" s="229">
        <v>-0.83094858167719465</v>
      </c>
      <c r="G26" s="81"/>
      <c r="H26" s="341">
        <v>1.8699999999999992</v>
      </c>
      <c r="I26" s="81">
        <v>-8.8039999999999878</v>
      </c>
      <c r="J26" s="81">
        <v>10.673999999999987</v>
      </c>
      <c r="K26" s="229">
        <v>-1.2124034529759202</v>
      </c>
    </row>
    <row r="27" spans="1:11">
      <c r="A27" s="86"/>
      <c r="B27" s="94" t="s">
        <v>7</v>
      </c>
      <c r="C27" s="341">
        <v>5.5289999999999999</v>
      </c>
      <c r="D27" s="81">
        <v>-1.9670000000000001</v>
      </c>
      <c r="E27" s="81">
        <v>7.4960000000000004</v>
      </c>
      <c r="F27" s="698">
        <v>-3.8108795119471273</v>
      </c>
      <c r="G27" s="81"/>
      <c r="H27" s="341">
        <v>0.2110000000000003</v>
      </c>
      <c r="I27" s="81">
        <v>0.56199999999999983</v>
      </c>
      <c r="J27" s="81">
        <v>-0.35099999999999953</v>
      </c>
      <c r="K27" s="185">
        <v>-0.62455516014234813</v>
      </c>
    </row>
    <row r="28" spans="1:11">
      <c r="A28" s="86"/>
      <c r="B28" s="94" t="s">
        <v>14</v>
      </c>
      <c r="C28" s="341">
        <v>0</v>
      </c>
      <c r="D28" s="81">
        <v>0</v>
      </c>
      <c r="E28" s="81">
        <v>0</v>
      </c>
      <c r="F28" s="698" t="s">
        <v>482</v>
      </c>
      <c r="G28" s="81"/>
      <c r="H28" s="341">
        <v>0</v>
      </c>
      <c r="I28" s="81">
        <v>0</v>
      </c>
      <c r="J28" s="81">
        <v>0</v>
      </c>
      <c r="K28" s="185" t="s">
        <v>482</v>
      </c>
    </row>
    <row r="29" spans="1:11">
      <c r="A29" s="86"/>
      <c r="B29" s="94" t="s">
        <v>44</v>
      </c>
      <c r="C29" s="341">
        <v>-0.61499999999999999</v>
      </c>
      <c r="D29" s="81">
        <v>-0.379</v>
      </c>
      <c r="E29" s="81">
        <v>-0.23599999999999999</v>
      </c>
      <c r="F29" s="698">
        <v>0.62269129287598934</v>
      </c>
      <c r="G29" s="81"/>
      <c r="H29" s="341">
        <v>0.35899999999999999</v>
      </c>
      <c r="I29" s="81">
        <v>-0.56600000000000006</v>
      </c>
      <c r="J29" s="81">
        <v>0.92500000000000004</v>
      </c>
      <c r="K29" s="185">
        <v>-1.6342756183745584</v>
      </c>
    </row>
    <row r="30" spans="1:11">
      <c r="A30" s="86"/>
      <c r="B30" s="441" t="s">
        <v>149</v>
      </c>
      <c r="C30" s="351">
        <v>-14.044</v>
      </c>
      <c r="D30" s="352">
        <v>-7.3529999999999998</v>
      </c>
      <c r="E30" s="352">
        <v>-6.6910000000000007</v>
      </c>
      <c r="F30" s="442">
        <v>0.90996872025023823</v>
      </c>
      <c r="G30" s="81"/>
      <c r="H30" s="351">
        <v>-1.0289999999999999</v>
      </c>
      <c r="I30" s="352">
        <v>11.523999999999999</v>
      </c>
      <c r="J30" s="352">
        <v>-12.552999999999999</v>
      </c>
      <c r="K30" s="283">
        <v>-1.0892919125303715</v>
      </c>
    </row>
    <row r="31" spans="1:11">
      <c r="A31" s="85"/>
      <c r="B31" s="443" t="s">
        <v>154</v>
      </c>
      <c r="C31" s="363">
        <v>-17.926000000000002</v>
      </c>
      <c r="D31" s="415">
        <v>-73.706999999999994</v>
      </c>
      <c r="E31" s="415">
        <v>55.780999999999992</v>
      </c>
      <c r="F31" s="444">
        <v>-0.75679379163444449</v>
      </c>
      <c r="G31" s="110"/>
      <c r="H31" s="363">
        <v>5.8609999999999989</v>
      </c>
      <c r="I31" s="415">
        <v>3.5390000000000112</v>
      </c>
      <c r="J31" s="415">
        <v>2.3219999999999885</v>
      </c>
      <c r="K31" s="287">
        <v>0.6561175473297487</v>
      </c>
    </row>
    <row r="32" spans="1:11">
      <c r="A32" s="86"/>
      <c r="B32" s="445"/>
      <c r="C32" s="390"/>
      <c r="D32" s="390"/>
      <c r="E32" s="390"/>
      <c r="F32" s="390"/>
      <c r="G32" s="208"/>
      <c r="H32" s="390"/>
      <c r="I32" s="390"/>
      <c r="J32" s="390"/>
      <c r="K32" s="390"/>
    </row>
    <row r="33" spans="1:11">
      <c r="A33" s="85"/>
      <c r="B33" s="443" t="s">
        <v>155</v>
      </c>
      <c r="C33" s="404">
        <v>127.121</v>
      </c>
      <c r="D33" s="446">
        <v>288.375</v>
      </c>
      <c r="E33" s="446">
        <v>-161.25400000000002</v>
      </c>
      <c r="F33" s="287">
        <v>-0.55918162115301251</v>
      </c>
      <c r="G33" s="440"/>
      <c r="H33" s="404">
        <v>29.021000000000001</v>
      </c>
      <c r="I33" s="446">
        <v>75.217999999999989</v>
      </c>
      <c r="J33" s="446">
        <v>-46.196999999999989</v>
      </c>
      <c r="K33" s="287">
        <v>-0.61417479858544488</v>
      </c>
    </row>
    <row r="34" spans="1:11">
      <c r="A34" s="86"/>
      <c r="B34" s="445"/>
      <c r="C34" s="390"/>
      <c r="D34" s="390"/>
      <c r="E34" s="390"/>
      <c r="F34" s="390"/>
      <c r="G34" s="208"/>
      <c r="H34" s="390"/>
      <c r="I34" s="390"/>
      <c r="J34" s="390"/>
      <c r="K34" s="390"/>
    </row>
    <row r="35" spans="1:11">
      <c r="A35" s="447"/>
      <c r="B35" s="450" t="s">
        <v>156</v>
      </c>
      <c r="C35" s="448">
        <v>-573.63199999999983</v>
      </c>
      <c r="D35" s="448">
        <v>-628.99</v>
      </c>
      <c r="E35" s="448">
        <v>55.358000000000004</v>
      </c>
      <c r="F35" s="449">
        <v>-8.8010938170718367E-2</v>
      </c>
      <c r="G35" s="205"/>
      <c r="H35" s="448">
        <v>-206.64699999999999</v>
      </c>
      <c r="I35" s="448">
        <v>-92.175000000000011</v>
      </c>
      <c r="J35" s="448">
        <v>-114.47199999999995</v>
      </c>
      <c r="K35" s="449">
        <v>1.2418985625169512</v>
      </c>
    </row>
    <row r="36" spans="1:11">
      <c r="A36" s="86"/>
      <c r="B36" s="145"/>
      <c r="C36" s="204"/>
      <c r="D36" s="204"/>
      <c r="E36" s="204"/>
      <c r="F36" s="196"/>
      <c r="G36" s="211"/>
      <c r="H36" s="204"/>
      <c r="I36" s="204"/>
      <c r="J36" s="204"/>
      <c r="K36" s="196"/>
    </row>
    <row r="37" spans="1:11">
      <c r="A37" s="86"/>
      <c r="B37" s="98" t="s">
        <v>157</v>
      </c>
      <c r="C37" s="204"/>
      <c r="D37" s="204"/>
      <c r="E37" s="204"/>
      <c r="F37" s="196"/>
      <c r="G37" s="211"/>
      <c r="H37" s="204"/>
      <c r="I37" s="204"/>
      <c r="J37" s="204"/>
      <c r="K37" s="196"/>
    </row>
    <row r="38" spans="1:11">
      <c r="A38" s="86"/>
      <c r="B38" s="94" t="s">
        <v>5</v>
      </c>
      <c r="C38" s="798">
        <v>0.14599999999999999</v>
      </c>
      <c r="D38" s="799">
        <v>1.032</v>
      </c>
      <c r="E38" s="799">
        <v>-0.88600000000000001</v>
      </c>
      <c r="F38" s="185">
        <v>-0.85852713178294571</v>
      </c>
      <c r="G38" s="205"/>
      <c r="H38" s="374">
        <v>0.14599999999999999</v>
      </c>
      <c r="I38" s="205">
        <v>1.032</v>
      </c>
      <c r="J38" s="799">
        <v>-0.88600000000000001</v>
      </c>
      <c r="K38" s="185">
        <v>-0.85852713178294571</v>
      </c>
    </row>
    <row r="39" spans="1:11">
      <c r="A39" s="86"/>
      <c r="B39" s="94" t="s">
        <v>6</v>
      </c>
      <c r="C39" s="798">
        <v>0</v>
      </c>
      <c r="D39" s="799">
        <v>1.774</v>
      </c>
      <c r="E39" s="799">
        <v>-1.774</v>
      </c>
      <c r="F39" s="185">
        <v>-1</v>
      </c>
      <c r="G39" s="205"/>
      <c r="H39" s="374">
        <v>-1.7999999999999999E-2</v>
      </c>
      <c r="I39" s="205">
        <v>1.774</v>
      </c>
      <c r="J39" s="799">
        <v>-1.792</v>
      </c>
      <c r="K39" s="185">
        <v>-1.0101465614430665</v>
      </c>
    </row>
    <row r="40" spans="1:11" ht="13.5" customHeight="1">
      <c r="A40" s="86"/>
      <c r="B40" s="94" t="s">
        <v>7</v>
      </c>
      <c r="C40" s="798">
        <v>0.77500000000000002</v>
      </c>
      <c r="D40" s="799">
        <v>5.1999999999999998E-2</v>
      </c>
      <c r="E40" s="799">
        <v>0.72299999999999998</v>
      </c>
      <c r="F40" s="185" t="s">
        <v>483</v>
      </c>
      <c r="G40" s="205"/>
      <c r="H40" s="374">
        <v>0.25700000000000001</v>
      </c>
      <c r="I40" s="205">
        <v>-1.0000000000000009E-3</v>
      </c>
      <c r="J40" s="205">
        <v>0.25800000000000001</v>
      </c>
      <c r="K40" s="185" t="s">
        <v>483</v>
      </c>
    </row>
    <row r="41" spans="1:11" ht="13.5" customHeight="1">
      <c r="A41" s="86"/>
      <c r="B41" s="94" t="s">
        <v>44</v>
      </c>
      <c r="C41" s="374">
        <v>1E-3</v>
      </c>
      <c r="D41" s="205">
        <v>5.1999999999999998E-2</v>
      </c>
      <c r="E41" s="205">
        <v>-5.0999999999999997E-2</v>
      </c>
      <c r="F41" s="185">
        <v>-0.98076923076923073</v>
      </c>
      <c r="G41" s="205"/>
      <c r="H41" s="374">
        <v>0</v>
      </c>
      <c r="I41" s="205">
        <v>-1.0000000000000009E-3</v>
      </c>
      <c r="J41" s="205">
        <v>1.0000000000000009E-3</v>
      </c>
      <c r="K41" s="185">
        <v>-1</v>
      </c>
    </row>
    <row r="42" spans="1:11" ht="13.5" customHeight="1">
      <c r="A42" s="86"/>
      <c r="B42" s="441" t="s">
        <v>149</v>
      </c>
      <c r="C42" s="374">
        <v>0</v>
      </c>
      <c r="D42" s="205">
        <v>0.84899999999999998</v>
      </c>
      <c r="E42" s="205">
        <v>-0.84899999999999998</v>
      </c>
      <c r="F42" s="185">
        <v>-1</v>
      </c>
      <c r="G42" s="205"/>
      <c r="H42" s="374">
        <v>-0.02</v>
      </c>
      <c r="I42" s="205">
        <v>-0.46300000000000008</v>
      </c>
      <c r="J42" s="205">
        <v>0.44300000000000006</v>
      </c>
      <c r="K42" s="185">
        <v>-0.95680345572354208</v>
      </c>
    </row>
    <row r="43" spans="1:11">
      <c r="A43" s="85"/>
      <c r="B43" s="443" t="s">
        <v>158</v>
      </c>
      <c r="C43" s="404">
        <v>0.92200000000000004</v>
      </c>
      <c r="D43" s="446">
        <v>3.7590000000000003</v>
      </c>
      <c r="E43" s="446">
        <v>-2.8370000000000002</v>
      </c>
      <c r="F43" s="287">
        <v>-0.7547220005320564</v>
      </c>
      <c r="G43" s="440"/>
      <c r="H43" s="404">
        <v>0.36499999999999999</v>
      </c>
      <c r="I43" s="446">
        <v>2.3410000000000002</v>
      </c>
      <c r="J43" s="446">
        <v>-1.976</v>
      </c>
      <c r="K43" s="287">
        <v>-0.84408372490388728</v>
      </c>
    </row>
    <row r="44" spans="1:11">
      <c r="A44" s="86"/>
      <c r="B44" s="445"/>
      <c r="C44" s="390"/>
      <c r="D44" s="390"/>
      <c r="E44" s="390"/>
      <c r="F44" s="390"/>
      <c r="G44" s="208"/>
      <c r="H44" s="390"/>
      <c r="I44" s="390"/>
      <c r="J44" s="390"/>
      <c r="K44" s="390"/>
    </row>
    <row r="45" spans="1:11">
      <c r="A45" s="85"/>
      <c r="B45" s="98" t="s">
        <v>159</v>
      </c>
      <c r="C45" s="204"/>
      <c r="D45" s="204"/>
      <c r="E45" s="204"/>
      <c r="F45" s="196"/>
      <c r="G45" s="211"/>
      <c r="H45" s="204"/>
      <c r="I45" s="204"/>
      <c r="J45" s="204"/>
      <c r="K45" s="196"/>
    </row>
    <row r="46" spans="1:11">
      <c r="A46" s="85"/>
      <c r="B46" s="94" t="s">
        <v>5</v>
      </c>
      <c r="C46" s="374">
        <v>-5.0999999999999997E-2</v>
      </c>
      <c r="D46" s="192">
        <v>-5.3999999999999999E-2</v>
      </c>
      <c r="E46" s="192">
        <v>3.0000000000000027E-3</v>
      </c>
      <c r="F46" s="185">
        <v>-5.555555555555558E-2</v>
      </c>
      <c r="G46" s="440"/>
      <c r="H46" s="374">
        <v>4.0000000000000036E-3</v>
      </c>
      <c r="I46" s="192">
        <v>-1.1999999999999997E-2</v>
      </c>
      <c r="J46" s="192">
        <v>1.6E-2</v>
      </c>
      <c r="K46" s="185">
        <v>-1.3333333333333337</v>
      </c>
    </row>
    <row r="47" spans="1:11">
      <c r="A47" s="85"/>
      <c r="B47" s="94" t="s">
        <v>6</v>
      </c>
      <c r="C47" s="374">
        <v>-0.20100000000000001</v>
      </c>
      <c r="D47" s="192">
        <v>-0.38</v>
      </c>
      <c r="E47" s="192">
        <v>0.17899999999999999</v>
      </c>
      <c r="F47" s="185">
        <v>-0.47105263157894739</v>
      </c>
      <c r="G47" s="440"/>
      <c r="H47" s="374">
        <v>3.9999999999999758E-3</v>
      </c>
      <c r="I47" s="192">
        <v>-0.10399999999999998</v>
      </c>
      <c r="J47" s="192">
        <v>0.10799999999999996</v>
      </c>
      <c r="K47" s="185">
        <v>-1.0384615384615383</v>
      </c>
    </row>
    <row r="48" spans="1:11">
      <c r="A48" s="85"/>
      <c r="B48" s="94" t="s">
        <v>7</v>
      </c>
      <c r="C48" s="374">
        <v>-1.3109999999999999</v>
      </c>
      <c r="D48" s="192">
        <v>-0.95499999999999996</v>
      </c>
      <c r="E48" s="192">
        <v>-0.35599999999999998</v>
      </c>
      <c r="F48" s="185">
        <v>0.37277486910994773</v>
      </c>
      <c r="G48" s="440"/>
      <c r="H48" s="374">
        <v>1.6000000000000014E-2</v>
      </c>
      <c r="I48" s="192">
        <v>1.5000000000000013E-2</v>
      </c>
      <c r="J48" s="192">
        <v>1.0000000000000009E-3</v>
      </c>
      <c r="K48" s="185">
        <v>6.6666666666666652E-2</v>
      </c>
    </row>
    <row r="49" spans="1:11">
      <c r="A49" s="85"/>
      <c r="B49" s="94" t="s">
        <v>433</v>
      </c>
      <c r="C49" s="374">
        <v>0</v>
      </c>
      <c r="D49" s="192">
        <v>0</v>
      </c>
      <c r="E49" s="192">
        <v>0</v>
      </c>
      <c r="F49" s="185" t="s">
        <v>482</v>
      </c>
      <c r="G49" s="440"/>
      <c r="H49" s="374">
        <v>0</v>
      </c>
      <c r="I49" s="192">
        <v>0</v>
      </c>
      <c r="J49" s="192">
        <v>0</v>
      </c>
      <c r="K49" s="185" t="s">
        <v>483</v>
      </c>
    </row>
    <row r="50" spans="1:11">
      <c r="A50" s="85"/>
      <c r="B50" s="441" t="s">
        <v>149</v>
      </c>
      <c r="C50" s="405">
        <v>-1</v>
      </c>
      <c r="D50" s="645">
        <v>1</v>
      </c>
      <c r="E50" s="645">
        <v>-2</v>
      </c>
      <c r="F50" s="186">
        <v>-2</v>
      </c>
      <c r="G50" s="440"/>
      <c r="H50" s="405">
        <v>0</v>
      </c>
      <c r="I50" s="645">
        <v>0</v>
      </c>
      <c r="J50" s="645">
        <v>0</v>
      </c>
      <c r="K50" s="186" t="s">
        <v>483</v>
      </c>
    </row>
    <row r="51" spans="1:11">
      <c r="A51" s="85"/>
      <c r="B51" s="443" t="s">
        <v>160</v>
      </c>
      <c r="C51" s="404">
        <v>-2.5629999999999997</v>
      </c>
      <c r="D51" s="446">
        <v>-0.38900000000000001</v>
      </c>
      <c r="E51" s="446">
        <v>-2.1739999999999999</v>
      </c>
      <c r="F51" s="287" t="s">
        <v>483</v>
      </c>
      <c r="G51" s="440"/>
      <c r="H51" s="404">
        <v>2.3999999999999994E-2</v>
      </c>
      <c r="I51" s="446">
        <v>-0.10099999999999996</v>
      </c>
      <c r="J51" s="446">
        <v>0.12499999999999996</v>
      </c>
      <c r="K51" s="287">
        <v>-1.2376237623762376</v>
      </c>
    </row>
    <row r="52" spans="1:11" customFormat="1"/>
    <row r="53" spans="1:11">
      <c r="A53" s="85"/>
      <c r="B53" s="443" t="s">
        <v>161</v>
      </c>
      <c r="C53" s="404">
        <v>-1.6409999999999996</v>
      </c>
      <c r="D53" s="446">
        <v>3.37</v>
      </c>
      <c r="E53" s="446">
        <v>-5.0110000000000001</v>
      </c>
      <c r="F53" s="287">
        <v>-1.4869436201780415</v>
      </c>
      <c r="G53" s="440"/>
      <c r="H53" s="404">
        <v>0.38900000000000001</v>
      </c>
      <c r="I53" s="446">
        <v>2.2400000000000002</v>
      </c>
      <c r="J53" s="446">
        <v>-1.851</v>
      </c>
      <c r="K53" s="287">
        <v>-0.82633928571428572</v>
      </c>
    </row>
    <row r="54" spans="1:11">
      <c r="B54" s="80"/>
      <c r="C54" s="207"/>
      <c r="D54" s="207"/>
      <c r="E54" s="207"/>
      <c r="F54" s="207"/>
      <c r="G54" s="207"/>
      <c r="H54" s="207"/>
      <c r="I54" s="207"/>
      <c r="J54" s="207"/>
      <c r="K54" s="207"/>
    </row>
    <row r="55" spans="1:11">
      <c r="A55" s="447"/>
      <c r="B55" s="450" t="s">
        <v>85</v>
      </c>
      <c r="C55" s="448">
        <v>1375.4150000000004</v>
      </c>
      <c r="D55" s="448">
        <v>1343.1579999999981</v>
      </c>
      <c r="E55" s="448">
        <v>32.257000000002336</v>
      </c>
      <c r="F55" s="449">
        <v>2.4015789653936803E-2</v>
      </c>
      <c r="G55" s="205"/>
      <c r="H55" s="448">
        <v>433.26600000000059</v>
      </c>
      <c r="I55" s="448">
        <v>507.82499999999987</v>
      </c>
      <c r="J55" s="448">
        <v>-74.558999999999287</v>
      </c>
      <c r="K55" s="449">
        <v>-0.14682026288583527</v>
      </c>
    </row>
    <row r="56" spans="1:11">
      <c r="A56" s="86"/>
      <c r="B56" s="145"/>
      <c r="C56" s="212"/>
      <c r="D56" s="212"/>
      <c r="E56" s="212"/>
      <c r="F56" s="213"/>
      <c r="G56" s="207"/>
      <c r="H56" s="212"/>
      <c r="I56" s="212"/>
      <c r="J56" s="212"/>
      <c r="K56" s="213"/>
    </row>
    <row r="57" spans="1:11">
      <c r="B57" s="142" t="s">
        <v>86</v>
      </c>
      <c r="C57" s="207"/>
      <c r="D57" s="207"/>
      <c r="E57" s="207"/>
      <c r="F57" s="207"/>
      <c r="G57" s="207"/>
      <c r="H57" s="207"/>
      <c r="I57" s="207"/>
      <c r="J57" s="207"/>
      <c r="K57" s="207"/>
    </row>
    <row r="58" spans="1:11">
      <c r="A58" s="86"/>
      <c r="B58" s="94" t="s">
        <v>5</v>
      </c>
      <c r="C58" s="374">
        <v>-10.029</v>
      </c>
      <c r="D58" s="205">
        <v>-22.72</v>
      </c>
      <c r="E58" s="205">
        <v>12.690999999999999</v>
      </c>
      <c r="F58" s="185">
        <v>-0.55858274647887329</v>
      </c>
      <c r="G58" s="205"/>
      <c r="H58" s="374">
        <v>22.135000000000002</v>
      </c>
      <c r="I58" s="205">
        <v>4.6099999999999994</v>
      </c>
      <c r="J58" s="205">
        <v>17.525000000000002</v>
      </c>
      <c r="K58" s="185">
        <v>3.801518438177875</v>
      </c>
    </row>
    <row r="59" spans="1:11">
      <c r="A59" s="86"/>
      <c r="B59" s="94" t="s">
        <v>6</v>
      </c>
      <c r="C59" s="374">
        <v>-112.136</v>
      </c>
      <c r="D59" s="205">
        <v>-172.78899999999999</v>
      </c>
      <c r="E59" s="205">
        <v>60.652999999999992</v>
      </c>
      <c r="F59" s="185">
        <v>-0.35102350265352533</v>
      </c>
      <c r="G59" s="205"/>
      <c r="H59" s="374">
        <v>-46.557999999999993</v>
      </c>
      <c r="I59" s="205">
        <v>-59.599999999999994</v>
      </c>
      <c r="J59" s="205">
        <v>13.042000000000002</v>
      </c>
      <c r="K59" s="185">
        <v>-0.21882550335570472</v>
      </c>
    </row>
    <row r="60" spans="1:11">
      <c r="A60" s="86"/>
      <c r="B60" s="94" t="s">
        <v>7</v>
      </c>
      <c r="C60" s="374">
        <v>-274.41300000000001</v>
      </c>
      <c r="D60" s="205">
        <v>-254.07400000000001</v>
      </c>
      <c r="E60" s="205">
        <v>-20.338999999999999</v>
      </c>
      <c r="F60" s="185">
        <v>8.0051481064571828E-2</v>
      </c>
      <c r="G60" s="205"/>
      <c r="H60" s="374">
        <v>-98.975000000000023</v>
      </c>
      <c r="I60" s="205">
        <v>-76.59</v>
      </c>
      <c r="J60" s="205">
        <v>-22.385000000000019</v>
      </c>
      <c r="K60" s="185">
        <v>0.29227053140096637</v>
      </c>
    </row>
    <row r="61" spans="1:11">
      <c r="A61" s="86"/>
      <c r="B61" s="94" t="s">
        <v>14</v>
      </c>
      <c r="C61" s="374">
        <v>0</v>
      </c>
      <c r="D61" s="205">
        <v>0</v>
      </c>
      <c r="E61" s="205">
        <v>0</v>
      </c>
      <c r="F61" s="185" t="s">
        <v>483</v>
      </c>
      <c r="G61" s="205"/>
      <c r="H61" s="374">
        <v>0</v>
      </c>
      <c r="I61" s="205">
        <v>0</v>
      </c>
      <c r="J61" s="205">
        <v>0</v>
      </c>
      <c r="K61" s="185" t="s">
        <v>483</v>
      </c>
    </row>
    <row r="62" spans="1:11">
      <c r="A62" s="86"/>
      <c r="B62" s="94" t="s">
        <v>44</v>
      </c>
      <c r="C62" s="374">
        <v>-33.603000000000002</v>
      </c>
      <c r="D62" s="205">
        <v>-22.690999999999999</v>
      </c>
      <c r="E62" s="205">
        <v>-10.912000000000003</v>
      </c>
      <c r="F62" s="185">
        <v>0.48089550923273561</v>
      </c>
      <c r="G62" s="205"/>
      <c r="H62" s="374">
        <v>-10.172000000000001</v>
      </c>
      <c r="I62" s="205">
        <v>-11.446</v>
      </c>
      <c r="J62" s="205">
        <v>1.2739999999999991</v>
      </c>
      <c r="K62" s="185">
        <v>-0.11130525947929404</v>
      </c>
    </row>
    <row r="63" spans="1:11">
      <c r="A63" s="86"/>
      <c r="B63" s="143" t="s">
        <v>101</v>
      </c>
      <c r="C63" s="451">
        <v>-15.335000000000001</v>
      </c>
      <c r="D63" s="206">
        <v>-13.709</v>
      </c>
      <c r="E63" s="206">
        <v>-1.6260000000000012</v>
      </c>
      <c r="F63" s="283">
        <v>0.11860821358231832</v>
      </c>
      <c r="G63" s="207"/>
      <c r="H63" s="451">
        <v>0.68900000000000006</v>
      </c>
      <c r="I63" s="206">
        <v>14.687000000000001</v>
      </c>
      <c r="J63" s="206">
        <v>-13.998000000000001</v>
      </c>
      <c r="K63" s="283">
        <v>-0.95308776468986178</v>
      </c>
    </row>
    <row r="64" spans="1:11">
      <c r="A64" s="85"/>
      <c r="B64" s="443" t="s">
        <v>162</v>
      </c>
      <c r="C64" s="404">
        <v>-445.51599999999996</v>
      </c>
      <c r="D64" s="446">
        <v>-485.98299999999995</v>
      </c>
      <c r="E64" s="446">
        <v>40.466999999999985</v>
      </c>
      <c r="F64" s="346">
        <v>-8.3268344777492231E-2</v>
      </c>
      <c r="G64" s="440"/>
      <c r="H64" s="404">
        <v>-132.88100000000003</v>
      </c>
      <c r="I64" s="446">
        <v>-128.33899999999997</v>
      </c>
      <c r="J64" s="446">
        <v>-4.5420000000000176</v>
      </c>
      <c r="K64" s="346">
        <v>3.5390645088399175E-2</v>
      </c>
    </row>
    <row r="65" spans="1:11">
      <c r="A65" s="85"/>
      <c r="B65" s="443"/>
      <c r="C65" s="446"/>
      <c r="D65" s="446"/>
      <c r="E65" s="446"/>
      <c r="F65" s="452"/>
      <c r="G65" s="207"/>
      <c r="H65" s="446"/>
      <c r="I65" s="446"/>
      <c r="J65" s="446"/>
      <c r="K65" s="452"/>
    </row>
    <row r="66" spans="1:11">
      <c r="A66" s="447"/>
      <c r="B66" s="450" t="s">
        <v>163</v>
      </c>
      <c r="C66" s="448">
        <v>929.89900000000046</v>
      </c>
      <c r="D66" s="448">
        <v>857.17499999999814</v>
      </c>
      <c r="E66" s="448">
        <v>72.72400000000232</v>
      </c>
      <c r="F66" s="449">
        <v>8.4841485110977999E-2</v>
      </c>
      <c r="G66" s="205"/>
      <c r="H66" s="448">
        <v>300.38500000000056</v>
      </c>
      <c r="I66" s="448">
        <v>379.48599999999988</v>
      </c>
      <c r="J66" s="448">
        <v>-79.100999999999303</v>
      </c>
      <c r="K66" s="449">
        <v>-0.20844247218606049</v>
      </c>
    </row>
    <row r="67" spans="1:11">
      <c r="A67" s="86"/>
      <c r="B67" s="387" t="s">
        <v>164</v>
      </c>
      <c r="C67" s="388">
        <v>0</v>
      </c>
      <c r="D67" s="389">
        <v>1888.107</v>
      </c>
      <c r="E67" s="389">
        <v>-1888.107</v>
      </c>
      <c r="F67" s="283">
        <v>-1</v>
      </c>
      <c r="G67" s="205"/>
      <c r="H67" s="388">
        <v>0</v>
      </c>
      <c r="I67" s="389">
        <v>-114.21900000000005</v>
      </c>
      <c r="J67" s="389">
        <v>114.21900000000005</v>
      </c>
      <c r="K67" s="283">
        <v>-1</v>
      </c>
    </row>
    <row r="68" spans="1:11">
      <c r="A68" s="86"/>
      <c r="B68" s="380" t="s">
        <v>165</v>
      </c>
      <c r="C68" s="404">
        <v>929.89900000000046</v>
      </c>
      <c r="D68" s="390">
        <v>2745.2819999999983</v>
      </c>
      <c r="E68" s="390">
        <v>-1815.3829999999975</v>
      </c>
      <c r="F68" s="361">
        <v>-0.66127377806724374</v>
      </c>
      <c r="G68" s="208"/>
      <c r="H68" s="404">
        <v>300.38500000000056</v>
      </c>
      <c r="I68" s="390">
        <v>265.26699999999983</v>
      </c>
      <c r="J68" s="390">
        <v>35.118000000000734</v>
      </c>
      <c r="K68" s="361">
        <v>0.13238736819883656</v>
      </c>
    </row>
    <row r="69" spans="1:11">
      <c r="A69" s="85"/>
      <c r="B69" s="443"/>
      <c r="C69" s="446"/>
      <c r="D69" s="446"/>
      <c r="E69" s="446"/>
      <c r="F69" s="452"/>
      <c r="G69" s="207"/>
      <c r="H69" s="446"/>
      <c r="I69" s="446"/>
      <c r="J69" s="446"/>
      <c r="K69" s="452"/>
    </row>
    <row r="70" spans="1:11">
      <c r="A70" s="86"/>
      <c r="B70" s="380" t="s">
        <v>166</v>
      </c>
      <c r="C70" s="404">
        <v>641.42100000000005</v>
      </c>
      <c r="D70" s="390">
        <v>2465.5529999999999</v>
      </c>
      <c r="E70" s="390">
        <v>-1824.1319999999998</v>
      </c>
      <c r="F70" s="361">
        <v>-0.73984700389730007</v>
      </c>
      <c r="G70" s="208"/>
      <c r="H70" s="404">
        <v>209.26000000000005</v>
      </c>
      <c r="I70" s="390">
        <v>175.81700000000001</v>
      </c>
      <c r="J70" s="390">
        <v>33.44300000000004</v>
      </c>
      <c r="K70" s="361">
        <v>0.19021482564257175</v>
      </c>
    </row>
    <row r="71" spans="1:11">
      <c r="A71" s="86"/>
      <c r="B71" s="387" t="s">
        <v>91</v>
      </c>
      <c r="C71" s="388">
        <v>288.89299999999997</v>
      </c>
      <c r="D71" s="389">
        <v>280.053</v>
      </c>
      <c r="E71" s="389">
        <v>8.839999999999975</v>
      </c>
      <c r="F71" s="283">
        <v>3.1565453681981603E-2</v>
      </c>
      <c r="G71" s="205"/>
      <c r="H71" s="388">
        <v>91.182999999999964</v>
      </c>
      <c r="I71" s="389">
        <v>89.512</v>
      </c>
      <c r="J71" s="389">
        <v>1.6709999999999638</v>
      </c>
      <c r="K71" s="283">
        <v>1.8667888104387798E-2</v>
      </c>
    </row>
    <row r="72" spans="1:11">
      <c r="A72" s="86"/>
      <c r="B72" s="94"/>
      <c r="C72" s="94"/>
      <c r="D72" s="94"/>
      <c r="E72" s="94"/>
      <c r="F72" s="94"/>
      <c r="G72" s="94"/>
    </row>
  </sheetData>
  <mergeCells count="6">
    <mergeCell ref="B2:F2"/>
    <mergeCell ref="C3:F3"/>
    <mergeCell ref="C5:E5"/>
    <mergeCell ref="B3:B4"/>
    <mergeCell ref="H3:K3"/>
    <mergeCell ref="H5:J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election activeCell="J40" sqref="J40:J41"/>
    </sheetView>
  </sheetViews>
  <sheetFormatPr baseColWidth="10" defaultColWidth="11.42578125" defaultRowHeight="12.75"/>
  <cols>
    <col min="1" max="1" width="5.42578125" customWidth="1"/>
    <col min="2" max="2" width="43.7109375" customWidth="1"/>
    <col min="3" max="3" width="15.7109375" customWidth="1"/>
    <col min="4" max="4" width="15.5703125" customWidth="1"/>
    <col min="5" max="5" width="10.28515625" bestFit="1" customWidth="1"/>
  </cols>
  <sheetData>
    <row r="1" spans="2:7" s="33" customFormat="1">
      <c r="B1" s="454"/>
      <c r="C1" s="871"/>
      <c r="D1" s="871"/>
      <c r="E1" s="871"/>
      <c r="F1" s="871"/>
    </row>
    <row r="2" spans="2:7" s="33" customFormat="1">
      <c r="B2" s="869" t="s">
        <v>167</v>
      </c>
      <c r="C2" s="375" t="s">
        <v>480</v>
      </c>
      <c r="D2" s="456" t="s">
        <v>484</v>
      </c>
      <c r="E2" s="456" t="s">
        <v>62</v>
      </c>
      <c r="F2" s="455" t="s">
        <v>2</v>
      </c>
    </row>
    <row r="3" spans="2:7" s="33" customFormat="1">
      <c r="B3" s="870"/>
      <c r="C3" s="872" t="s">
        <v>168</v>
      </c>
      <c r="D3" s="872"/>
      <c r="E3" s="872"/>
      <c r="F3" s="456"/>
    </row>
    <row r="4" spans="2:7" s="33" customFormat="1">
      <c r="B4" s="82"/>
      <c r="C4" s="105"/>
      <c r="D4" s="105"/>
      <c r="E4" s="105"/>
      <c r="F4" s="82"/>
    </row>
    <row r="5" spans="2:7" s="33" customFormat="1">
      <c r="B5" s="83" t="s">
        <v>169</v>
      </c>
      <c r="C5" s="453">
        <v>6630</v>
      </c>
      <c r="D5" s="106">
        <v>7419</v>
      </c>
      <c r="E5" s="106">
        <v>-789</v>
      </c>
      <c r="F5" s="229">
        <v>-0.10634856449656283</v>
      </c>
      <c r="G5" s="109"/>
    </row>
    <row r="6" spans="2:7" s="33" customFormat="1">
      <c r="B6" s="83" t="s">
        <v>170</v>
      </c>
      <c r="C6" s="453">
        <v>27958</v>
      </c>
      <c r="D6" s="106">
        <v>24065</v>
      </c>
      <c r="E6" s="106">
        <v>3893</v>
      </c>
      <c r="F6" s="229">
        <v>0.16177020569291511</v>
      </c>
      <c r="G6" s="109"/>
    </row>
    <row r="7" spans="2:7" s="33" customFormat="1">
      <c r="B7" s="457"/>
      <c r="C7" s="458"/>
      <c r="D7" s="458"/>
      <c r="E7" s="458"/>
      <c r="F7" s="458"/>
    </row>
    <row r="8" spans="2:7" s="33" customFormat="1">
      <c r="B8" s="381" t="s">
        <v>171</v>
      </c>
      <c r="C8" s="459">
        <v>34588</v>
      </c>
      <c r="D8" s="459">
        <v>31484</v>
      </c>
      <c r="E8" s="459">
        <v>3104</v>
      </c>
      <c r="F8" s="460">
        <v>9.8589759878033201E-2</v>
      </c>
    </row>
    <row r="9" spans="2:7" s="33" customFormat="1">
      <c r="B9" s="255"/>
      <c r="C9" s="873"/>
      <c r="D9" s="874"/>
      <c r="E9" s="874"/>
      <c r="F9" s="875"/>
    </row>
    <row r="10" spans="2:7" s="33" customFormat="1">
      <c r="B10" s="142"/>
      <c r="C10" s="871"/>
      <c r="D10" s="871"/>
      <c r="E10" s="871"/>
      <c r="F10" s="871"/>
    </row>
    <row r="11" spans="2:7" s="33" customFormat="1">
      <c r="B11" s="869" t="s">
        <v>172</v>
      </c>
      <c r="C11" s="375" t="s">
        <v>480</v>
      </c>
      <c r="D11" s="456" t="s">
        <v>484</v>
      </c>
      <c r="E11" s="456" t="s">
        <v>62</v>
      </c>
      <c r="F11" s="455" t="s">
        <v>13</v>
      </c>
    </row>
    <row r="12" spans="2:7" s="33" customFormat="1">
      <c r="B12" s="870"/>
      <c r="C12" s="872" t="s">
        <v>168</v>
      </c>
      <c r="D12" s="872"/>
      <c r="E12" s="872"/>
      <c r="F12" s="456"/>
    </row>
    <row r="13" spans="2:7" s="33" customFormat="1">
      <c r="B13" s="82"/>
      <c r="C13" s="105"/>
      <c r="D13" s="105"/>
      <c r="E13" s="105"/>
      <c r="F13" s="82"/>
    </row>
    <row r="14" spans="2:7" s="33" customFormat="1">
      <c r="B14" s="83" t="s">
        <v>173</v>
      </c>
      <c r="C14" s="461">
        <v>7458</v>
      </c>
      <c r="D14" s="116">
        <v>7115</v>
      </c>
      <c r="E14" s="116">
        <v>343</v>
      </c>
      <c r="F14" s="795">
        <v>4.820801124385099E-2</v>
      </c>
    </row>
    <row r="15" spans="2:7" s="33" customFormat="1">
      <c r="B15" s="83" t="s">
        <v>174</v>
      </c>
      <c r="C15" s="461">
        <v>8636</v>
      </c>
      <c r="D15" s="116">
        <v>7962</v>
      </c>
      <c r="E15" s="116">
        <v>674</v>
      </c>
      <c r="F15" s="795">
        <v>8.4652097462948994E-2</v>
      </c>
    </row>
    <row r="16" spans="2:7" s="33" customFormat="1">
      <c r="B16" s="83"/>
      <c r="C16" s="116"/>
      <c r="D16" s="116"/>
      <c r="E16" s="116"/>
      <c r="F16" s="795"/>
    </row>
    <row r="17" spans="2:8" s="33" customFormat="1">
      <c r="B17" s="83" t="s">
        <v>175</v>
      </c>
      <c r="C17" s="461">
        <v>18494</v>
      </c>
      <c r="D17" s="116">
        <v>16407</v>
      </c>
      <c r="E17" s="116">
        <v>2087</v>
      </c>
      <c r="F17" s="795">
        <v>0.12720180410800275</v>
      </c>
    </row>
    <row r="18" spans="2:8" s="33" customFormat="1">
      <c r="B18" s="796" t="s">
        <v>176</v>
      </c>
      <c r="C18" s="453">
        <v>16066</v>
      </c>
      <c r="D18" s="106">
        <v>14130</v>
      </c>
      <c r="E18" s="106">
        <v>1936</v>
      </c>
      <c r="F18" s="229">
        <v>0.13701344656758674</v>
      </c>
    </row>
    <row r="19" spans="2:8" s="33" customFormat="1">
      <c r="B19" s="796" t="s">
        <v>177</v>
      </c>
      <c r="C19" s="453">
        <v>2428</v>
      </c>
      <c r="D19" s="106">
        <v>2277</v>
      </c>
      <c r="E19" s="106">
        <v>151</v>
      </c>
      <c r="F19" s="229">
        <v>6.6315327184892414E-2</v>
      </c>
    </row>
    <row r="20" spans="2:8" s="33" customFormat="1">
      <c r="B20" s="82"/>
      <c r="C20" s="106"/>
      <c r="D20" s="106"/>
      <c r="E20" s="106"/>
      <c r="F20" s="107"/>
    </row>
    <row r="21" spans="2:8" s="33" customFormat="1">
      <c r="B21" s="381" t="s">
        <v>178</v>
      </c>
      <c r="C21" s="459">
        <v>34588</v>
      </c>
      <c r="D21" s="459">
        <v>31484</v>
      </c>
      <c r="E21" s="459">
        <v>3104</v>
      </c>
      <c r="F21" s="460">
        <v>9.8589759878033201E-2</v>
      </c>
    </row>
    <row r="22" spans="2:8" s="33" customFormat="1">
      <c r="B22" s="82"/>
      <c r="C22" s="82"/>
      <c r="D22" s="82"/>
      <c r="E22" s="82"/>
      <c r="F22" s="82"/>
    </row>
    <row r="23" spans="2:8" s="33" customFormat="1">
      <c r="B23" s="142"/>
      <c r="C23" s="871"/>
      <c r="D23" s="871"/>
      <c r="E23" s="871"/>
      <c r="F23" s="871"/>
    </row>
    <row r="24" spans="2:8" s="33" customFormat="1">
      <c r="B24" s="869" t="s">
        <v>179</v>
      </c>
      <c r="C24" s="375" t="s">
        <v>480</v>
      </c>
      <c r="D24" s="456" t="s">
        <v>481</v>
      </c>
      <c r="E24" s="456" t="s">
        <v>62</v>
      </c>
      <c r="F24" s="455" t="s">
        <v>13</v>
      </c>
    </row>
    <row r="25" spans="2:8" s="33" customFormat="1">
      <c r="B25" s="870"/>
      <c r="C25" s="872" t="s">
        <v>168</v>
      </c>
      <c r="D25" s="872"/>
      <c r="E25" s="872"/>
      <c r="F25" s="456"/>
    </row>
    <row r="26" spans="2:8" s="33" customFormat="1">
      <c r="B26" s="82"/>
      <c r="C26" s="105"/>
      <c r="D26" s="105"/>
      <c r="E26" s="105"/>
      <c r="F26" s="108"/>
    </row>
    <row r="27" spans="2:8" s="33" customFormat="1">
      <c r="B27" s="83" t="s">
        <v>180</v>
      </c>
      <c r="C27" s="341">
        <v>1235</v>
      </c>
      <c r="D27" s="84">
        <v>1669</v>
      </c>
      <c r="E27" s="84">
        <v>-434</v>
      </c>
      <c r="F27" s="185">
        <v>-0.2600359496704614</v>
      </c>
    </row>
    <row r="28" spans="2:8" s="33" customFormat="1">
      <c r="B28" s="83" t="s">
        <v>181</v>
      </c>
      <c r="C28" s="341">
        <v>-1908</v>
      </c>
      <c r="D28" s="84">
        <v>2491</v>
      </c>
      <c r="E28" s="84">
        <v>-4399</v>
      </c>
      <c r="F28" s="185">
        <v>-1.7659574468085106</v>
      </c>
    </row>
    <row r="29" spans="2:8" s="33" customFormat="1">
      <c r="B29" s="83" t="s">
        <v>182</v>
      </c>
      <c r="C29" s="341">
        <v>-1323</v>
      </c>
      <c r="D29" s="84">
        <v>-2621</v>
      </c>
      <c r="E29" s="84">
        <v>1298</v>
      </c>
      <c r="F29" s="185">
        <v>-0.49523082792827167</v>
      </c>
    </row>
    <row r="30" spans="2:8" s="33" customFormat="1">
      <c r="B30" s="82"/>
      <c r="C30" s="106"/>
      <c r="D30" s="106"/>
      <c r="E30" s="106"/>
      <c r="F30" s="106"/>
    </row>
    <row r="31" spans="2:8" s="33" customFormat="1">
      <c r="B31" s="381" t="s">
        <v>183</v>
      </c>
      <c r="C31" s="459">
        <v>-1996</v>
      </c>
      <c r="D31" s="459">
        <v>1539</v>
      </c>
      <c r="E31" s="459">
        <v>-3535</v>
      </c>
      <c r="F31" s="475">
        <v>-2.2969460688758936</v>
      </c>
    </row>
    <row r="32" spans="2:8" s="33" customFormat="1">
      <c r="B32" s="82"/>
      <c r="C32" s="82"/>
      <c r="D32" s="82"/>
      <c r="E32" s="82"/>
      <c r="F32" s="82"/>
      <c r="G32" s="82"/>
      <c r="H32" s="82"/>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S23"/>
  <sheetViews>
    <sheetView showGridLines="0" workbookViewId="0">
      <selection sqref="A1:XFD1048576"/>
    </sheetView>
  </sheetViews>
  <sheetFormatPr baseColWidth="10" defaultColWidth="7.28515625" defaultRowHeight="12.75"/>
  <cols>
    <col min="1" max="1" width="3.140625" style="86" customWidth="1"/>
    <col min="2" max="2" width="12.85546875" style="86" customWidth="1"/>
    <col min="3" max="3" width="33.140625" style="86" customWidth="1"/>
    <col min="4" max="4" width="8.7109375" style="86" customWidth="1"/>
    <col min="5" max="5" width="15.5703125" style="149" bestFit="1" customWidth="1"/>
    <col min="6" max="6" width="14.85546875" style="149" bestFit="1" customWidth="1"/>
    <col min="7" max="7" width="14.5703125" style="149" bestFit="1" customWidth="1"/>
    <col min="8" max="8" width="13.85546875" style="86" customWidth="1"/>
    <col min="9" max="9" width="10" style="86" bestFit="1" customWidth="1"/>
    <col min="10" max="10" width="4.7109375" style="86" customWidth="1"/>
    <col min="11" max="11" width="7.28515625" style="86" customWidth="1"/>
    <col min="12" max="16384" width="7.28515625" style="86"/>
  </cols>
  <sheetData>
    <row r="2" spans="2:9">
      <c r="B2" s="470"/>
      <c r="C2" s="470"/>
      <c r="D2" s="470"/>
      <c r="E2" s="471"/>
      <c r="F2" s="471"/>
      <c r="G2" s="471"/>
      <c r="H2" s="470"/>
    </row>
    <row r="3" spans="2:9" ht="15.75" customHeight="1">
      <c r="B3" s="822" t="s">
        <v>184</v>
      </c>
      <c r="C3" s="822"/>
      <c r="D3" s="307" t="s">
        <v>185</v>
      </c>
      <c r="E3" s="307" t="s">
        <v>480</v>
      </c>
      <c r="F3" s="307" t="s">
        <v>484</v>
      </c>
      <c r="G3" s="307" t="s">
        <v>481</v>
      </c>
      <c r="H3" s="307" t="s">
        <v>62</v>
      </c>
      <c r="I3" s="307" t="s">
        <v>13</v>
      </c>
    </row>
    <row r="4" spans="2:9" ht="6" customHeight="1">
      <c r="E4" s="86"/>
      <c r="F4" s="86"/>
      <c r="G4" s="100"/>
    </row>
    <row r="5" spans="2:9" ht="18" customHeight="1">
      <c r="B5" s="142" t="s">
        <v>186</v>
      </c>
      <c r="C5" s="146" t="s">
        <v>187</v>
      </c>
      <c r="D5" s="152" t="s">
        <v>188</v>
      </c>
      <c r="E5" s="153">
        <v>0.88895699952791807</v>
      </c>
      <c r="F5" s="153">
        <v>1.042779483725595</v>
      </c>
      <c r="G5" s="729" t="s">
        <v>482</v>
      </c>
      <c r="H5" s="155">
        <v>-0.15382248419767697</v>
      </c>
      <c r="I5" s="234">
        <v>-0.14751199711765228</v>
      </c>
    </row>
    <row r="6" spans="2:9" ht="18" customHeight="1">
      <c r="B6" s="146"/>
      <c r="C6" s="146" t="s">
        <v>189</v>
      </c>
      <c r="D6" s="152" t="s">
        <v>188</v>
      </c>
      <c r="E6" s="153">
        <v>0.810008053948989</v>
      </c>
      <c r="F6" s="153">
        <v>0.9802107554544105</v>
      </c>
      <c r="G6" s="729" t="s">
        <v>482</v>
      </c>
      <c r="H6" s="155">
        <v>-0.16999999999999993</v>
      </c>
      <c r="I6" s="234">
        <v>-0.17363888384036164</v>
      </c>
    </row>
    <row r="7" spans="2:9" ht="18" customHeight="1">
      <c r="B7" s="462"/>
      <c r="C7" s="462" t="s">
        <v>190</v>
      </c>
      <c r="D7" s="463" t="s">
        <v>191</v>
      </c>
      <c r="E7" s="467">
        <v>-828</v>
      </c>
      <c r="F7" s="730">
        <v>304</v>
      </c>
      <c r="G7" s="730" t="s">
        <v>482</v>
      </c>
      <c r="H7" s="467">
        <v>-1132</v>
      </c>
      <c r="I7" s="468">
        <v>-3.7236842105263159</v>
      </c>
    </row>
    <row r="8" spans="2:9" ht="18" customHeight="1">
      <c r="B8" s="142" t="s">
        <v>192</v>
      </c>
      <c r="C8" s="146" t="s">
        <v>193</v>
      </c>
      <c r="D8" s="152" t="s">
        <v>188</v>
      </c>
      <c r="E8" s="154">
        <v>0.87024313862388147</v>
      </c>
      <c r="F8" s="153">
        <v>0.91895383637942563</v>
      </c>
      <c r="G8" s="729" t="s">
        <v>482</v>
      </c>
      <c r="H8" s="155">
        <v>-4.8710697755544152E-2</v>
      </c>
      <c r="I8" s="234">
        <v>-5.3006686328726627E-2</v>
      </c>
    </row>
    <row r="9" spans="2:9" ht="18" customHeight="1">
      <c r="B9" s="146"/>
      <c r="C9" s="146" t="s">
        <v>194</v>
      </c>
      <c r="D9" s="152" t="s">
        <v>2</v>
      </c>
      <c r="E9" s="156">
        <v>0.46342740354811723</v>
      </c>
      <c r="F9" s="731">
        <v>0.4718997194790448</v>
      </c>
      <c r="G9" s="472" t="s">
        <v>482</v>
      </c>
      <c r="H9" s="472" t="s">
        <v>485</v>
      </c>
      <c r="I9" s="734" t="s">
        <v>482</v>
      </c>
    </row>
    <row r="10" spans="2:9" ht="18" customHeight="1">
      <c r="B10" s="146"/>
      <c r="C10" s="146" t="s">
        <v>195</v>
      </c>
      <c r="D10" s="152" t="s">
        <v>2</v>
      </c>
      <c r="E10" s="156">
        <v>0.53657259645188271</v>
      </c>
      <c r="F10" s="731">
        <v>0.52810028052095515</v>
      </c>
      <c r="G10" s="472" t="s">
        <v>482</v>
      </c>
      <c r="H10" s="472" t="s">
        <v>486</v>
      </c>
      <c r="I10" s="734" t="s">
        <v>482</v>
      </c>
    </row>
    <row r="11" spans="2:9" ht="18" customHeight="1">
      <c r="B11" s="462"/>
      <c r="C11" s="462" t="s">
        <v>196</v>
      </c>
      <c r="D11" s="463" t="s">
        <v>188</v>
      </c>
      <c r="E11" s="464">
        <v>3.6396802647507238</v>
      </c>
      <c r="F11" s="732" t="s">
        <v>482</v>
      </c>
      <c r="G11" s="728">
        <v>3.1234862332025553</v>
      </c>
      <c r="H11" s="465">
        <v>0.51619403154816856</v>
      </c>
      <c r="I11" s="466">
        <v>0.16526214396626535</v>
      </c>
    </row>
    <row r="12" spans="2:9" ht="18" customHeight="1">
      <c r="B12" s="142" t="s">
        <v>197</v>
      </c>
      <c r="C12" s="146" t="s">
        <v>198</v>
      </c>
      <c r="D12" s="152" t="s">
        <v>2</v>
      </c>
      <c r="E12" s="156">
        <v>0.18680045161037021</v>
      </c>
      <c r="F12" s="731" t="s">
        <v>487</v>
      </c>
      <c r="G12" s="473">
        <v>0.19018637758426388</v>
      </c>
      <c r="H12" s="473" t="s">
        <v>488</v>
      </c>
      <c r="I12" s="734" t="s">
        <v>482</v>
      </c>
    </row>
    <row r="13" spans="2:9" ht="18" customHeight="1">
      <c r="B13" s="146"/>
      <c r="C13" s="146" t="s">
        <v>199</v>
      </c>
      <c r="D13" s="152" t="s">
        <v>2</v>
      </c>
      <c r="E13" s="248">
        <v>5.066866488606836E-2</v>
      </c>
      <c r="F13" s="234" t="s">
        <v>487</v>
      </c>
      <c r="G13" s="473">
        <v>0.16569245060615284</v>
      </c>
      <c r="H13" s="473" t="s">
        <v>489</v>
      </c>
      <c r="I13" s="734" t="s">
        <v>482</v>
      </c>
    </row>
    <row r="14" spans="2:9" ht="18" customHeight="1">
      <c r="B14" s="462"/>
      <c r="C14" s="462" t="s">
        <v>200</v>
      </c>
      <c r="D14" s="463" t="s">
        <v>2</v>
      </c>
      <c r="E14" s="469">
        <v>3.166811513127854E-2</v>
      </c>
      <c r="F14" s="733" t="s">
        <v>487</v>
      </c>
      <c r="G14" s="474">
        <v>8.0075936544804327E-2</v>
      </c>
      <c r="H14" s="474" t="s">
        <v>490</v>
      </c>
      <c r="I14" s="735" t="s">
        <v>482</v>
      </c>
    </row>
    <row r="15" spans="2:9">
      <c r="H15" s="150"/>
    </row>
    <row r="16" spans="2:9">
      <c r="B16" s="86" t="s">
        <v>201</v>
      </c>
      <c r="H16" s="149"/>
    </row>
    <row r="17" spans="2:19">
      <c r="B17" s="86" t="s">
        <v>202</v>
      </c>
      <c r="E17" s="86"/>
      <c r="F17" s="86"/>
      <c r="G17" s="86"/>
    </row>
    <row r="18" spans="2:19">
      <c r="B18" s="86" t="s">
        <v>203</v>
      </c>
      <c r="E18" s="86"/>
      <c r="F18" s="86"/>
      <c r="G18" s="86"/>
    </row>
    <row r="19" spans="2:19">
      <c r="B19" s="86" t="s">
        <v>204</v>
      </c>
      <c r="H19" s="149"/>
    </row>
    <row r="20" spans="2:19">
      <c r="B20" s="86" t="s">
        <v>205</v>
      </c>
      <c r="H20" s="149"/>
    </row>
    <row r="21" spans="2:19">
      <c r="B21" s="86" t="s">
        <v>206</v>
      </c>
      <c r="H21" s="149"/>
    </row>
    <row r="22" spans="2:19" ht="27" customHeight="1">
      <c r="B22" s="846" t="s">
        <v>474</v>
      </c>
      <c r="C22" s="846"/>
      <c r="D22" s="846"/>
      <c r="E22" s="846"/>
      <c r="F22" s="846"/>
      <c r="G22" s="846"/>
      <c r="H22" s="846"/>
      <c r="I22" s="846"/>
      <c r="J22" s="846"/>
      <c r="K22" s="846"/>
      <c r="L22" s="846"/>
      <c r="M22" s="846"/>
      <c r="N22" s="846"/>
      <c r="O22" s="846"/>
      <c r="P22" s="846"/>
      <c r="Q22" s="846"/>
      <c r="R22" s="846"/>
      <c r="S22" s="846"/>
    </row>
    <row r="23" spans="2:19">
      <c r="B23" s="86" t="s">
        <v>475</v>
      </c>
      <c r="H23" s="149"/>
    </row>
  </sheetData>
  <mergeCells count="2">
    <mergeCell ref="B3:C3"/>
    <mergeCell ref="B22:S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6"/>
  <sheetViews>
    <sheetView showGridLines="0" workbookViewId="0">
      <selection activeCell="F11" sqref="F11"/>
    </sheetView>
  </sheetViews>
  <sheetFormatPr baseColWidth="10" defaultColWidth="11.42578125" defaultRowHeight="12.75"/>
  <cols>
    <col min="1" max="1" width="7.28515625" style="86" customWidth="1"/>
    <col min="2" max="2" width="45" style="86" customWidth="1"/>
    <col min="3" max="3" width="16.5703125" style="86" customWidth="1"/>
    <col min="4" max="4" width="15.7109375" style="86" customWidth="1"/>
    <col min="5" max="5" width="14.85546875" style="86" customWidth="1"/>
    <col min="6" max="6" width="2.7109375" style="86" customWidth="1"/>
    <col min="7" max="7" width="16.5703125" style="86" customWidth="1"/>
    <col min="8" max="8" width="15.7109375" style="86" customWidth="1"/>
    <col min="9" max="9" width="12.42578125" style="86" customWidth="1"/>
    <col min="10" max="16384" width="11.42578125" style="86"/>
  </cols>
  <sheetData>
    <row r="2" spans="2:11" ht="13.5" thickBot="1">
      <c r="B2" s="481"/>
      <c r="C2" s="481"/>
      <c r="D2" s="481"/>
      <c r="E2" s="481"/>
      <c r="F2" s="481"/>
      <c r="G2" s="481"/>
      <c r="H2" s="481"/>
      <c r="I2" s="481"/>
    </row>
    <row r="3" spans="2:11" ht="15">
      <c r="B3" s="876" t="s">
        <v>207</v>
      </c>
      <c r="C3" s="876"/>
      <c r="D3" s="876"/>
      <c r="E3" s="876"/>
      <c r="F3" s="876"/>
      <c r="G3" s="876"/>
      <c r="H3" s="876"/>
    </row>
    <row r="4" spans="2:11" ht="17.25" customHeight="1" thickBot="1">
      <c r="B4" s="877" t="s">
        <v>168</v>
      </c>
      <c r="C4" s="877"/>
      <c r="D4" s="877"/>
      <c r="E4" s="877"/>
      <c r="F4" s="877"/>
      <c r="G4" s="877"/>
      <c r="H4" s="877"/>
      <c r="I4" s="481"/>
    </row>
    <row r="5" spans="2:11" ht="48" customHeight="1">
      <c r="B5" s="878" t="s">
        <v>208</v>
      </c>
      <c r="C5" s="880" t="s">
        <v>209</v>
      </c>
      <c r="D5" s="880"/>
      <c r="E5" s="880"/>
      <c r="F5" s="482"/>
      <c r="G5" s="880" t="s">
        <v>210</v>
      </c>
      <c r="H5" s="880"/>
      <c r="I5" s="880"/>
    </row>
    <row r="6" spans="2:11">
      <c r="B6" s="879"/>
      <c r="C6" s="288" t="s">
        <v>480</v>
      </c>
      <c r="D6" s="371" t="s">
        <v>481</v>
      </c>
      <c r="E6" s="371" t="s">
        <v>211</v>
      </c>
      <c r="F6" s="151"/>
      <c r="G6" s="288" t="s">
        <v>480</v>
      </c>
      <c r="H6" s="371" t="s">
        <v>481</v>
      </c>
      <c r="I6" s="372" t="s">
        <v>211</v>
      </c>
    </row>
    <row r="7" spans="2:11" ht="6" customHeight="1"/>
    <row r="8" spans="2:11" ht="13.5" customHeight="1">
      <c r="B8" s="87" t="s">
        <v>491</v>
      </c>
      <c r="C8" s="476">
        <v>0</v>
      </c>
      <c r="D8" s="102">
        <v>0</v>
      </c>
      <c r="E8" s="102" t="s">
        <v>483</v>
      </c>
      <c r="F8" s="102"/>
      <c r="G8" s="476">
        <v>0</v>
      </c>
      <c r="H8" s="102">
        <v>1</v>
      </c>
      <c r="I8" s="199">
        <v>-1</v>
      </c>
      <c r="K8" s="86" t="s">
        <v>212</v>
      </c>
    </row>
    <row r="9" spans="2:11" ht="13.5" customHeight="1">
      <c r="B9" s="87" t="s">
        <v>492</v>
      </c>
      <c r="C9" s="476">
        <v>558</v>
      </c>
      <c r="D9" s="102">
        <v>169</v>
      </c>
      <c r="E9" s="199">
        <v>2.3017751479289941</v>
      </c>
      <c r="F9" s="102"/>
      <c r="G9" s="476">
        <v>66</v>
      </c>
      <c r="H9" s="102">
        <v>57</v>
      </c>
      <c r="I9" s="199">
        <v>0.15789473684210531</v>
      </c>
    </row>
    <row r="10" spans="2:11" ht="13.5" customHeight="1">
      <c r="B10" s="87" t="s">
        <v>213</v>
      </c>
      <c r="C10" s="476">
        <v>0</v>
      </c>
      <c r="D10" s="102">
        <v>41</v>
      </c>
      <c r="E10" s="199">
        <v>-1</v>
      </c>
      <c r="F10" s="102"/>
      <c r="G10" s="476">
        <v>0</v>
      </c>
      <c r="H10" s="102">
        <v>0</v>
      </c>
      <c r="I10" s="199" t="s">
        <v>483</v>
      </c>
    </row>
    <row r="11" spans="2:11" ht="13.5" customHeight="1">
      <c r="B11" s="87" t="s">
        <v>493</v>
      </c>
      <c r="C11" s="476">
        <v>0</v>
      </c>
      <c r="D11" s="483">
        <v>2</v>
      </c>
      <c r="E11" s="199">
        <v>-1</v>
      </c>
      <c r="F11" s="102"/>
      <c r="G11" s="476">
        <v>0</v>
      </c>
      <c r="H11" s="102">
        <v>0</v>
      </c>
      <c r="I11" s="199" t="s">
        <v>483</v>
      </c>
    </row>
    <row r="12" spans="2:11" ht="13.5" customHeight="1">
      <c r="B12" s="87" t="s">
        <v>214</v>
      </c>
      <c r="C12" s="476">
        <v>0</v>
      </c>
      <c r="D12" s="483">
        <v>2</v>
      </c>
      <c r="E12" s="199">
        <v>-0.5</v>
      </c>
      <c r="F12" s="102"/>
      <c r="G12" s="476">
        <v>8</v>
      </c>
      <c r="H12" s="102">
        <v>8</v>
      </c>
      <c r="I12" s="199">
        <v>0</v>
      </c>
    </row>
    <row r="13" spans="2:11" ht="13.5" customHeight="1">
      <c r="B13" s="87" t="s">
        <v>215</v>
      </c>
      <c r="C13" s="476">
        <v>0</v>
      </c>
      <c r="D13" s="102">
        <v>2</v>
      </c>
      <c r="E13" s="199">
        <v>-1</v>
      </c>
      <c r="F13" s="102"/>
      <c r="G13" s="476">
        <v>0</v>
      </c>
      <c r="H13" s="102">
        <v>1</v>
      </c>
      <c r="I13" s="199">
        <v>-1</v>
      </c>
    </row>
    <row r="14" spans="2:11" ht="13.5" customHeight="1">
      <c r="B14" s="87" t="s">
        <v>494</v>
      </c>
      <c r="C14" s="476">
        <v>329</v>
      </c>
      <c r="D14" s="102">
        <v>283</v>
      </c>
      <c r="E14" s="199">
        <v>0.16254416961130747</v>
      </c>
      <c r="F14" s="102"/>
      <c r="G14" s="476">
        <v>188</v>
      </c>
      <c r="H14" s="102">
        <v>161</v>
      </c>
      <c r="I14" s="199">
        <v>0.16770186335403725</v>
      </c>
    </row>
    <row r="15" spans="2:11" ht="13.5" customHeight="1">
      <c r="B15" s="87" t="s">
        <v>495</v>
      </c>
      <c r="C15" s="476">
        <v>106</v>
      </c>
      <c r="D15" s="102">
        <v>104</v>
      </c>
      <c r="E15" s="199">
        <v>1.9230769230769162E-2</v>
      </c>
      <c r="F15" s="102"/>
      <c r="G15" s="476">
        <v>118</v>
      </c>
      <c r="H15" s="102">
        <v>118</v>
      </c>
      <c r="I15" s="199">
        <v>0</v>
      </c>
    </row>
    <row r="16" spans="2:11" ht="13.5" customHeight="1">
      <c r="B16" s="87" t="s">
        <v>216</v>
      </c>
      <c r="C16" s="476">
        <v>0</v>
      </c>
      <c r="D16" s="102">
        <v>68</v>
      </c>
      <c r="E16" s="199">
        <v>-1</v>
      </c>
      <c r="F16" s="102"/>
      <c r="G16" s="476">
        <v>0</v>
      </c>
      <c r="H16" s="102">
        <v>0</v>
      </c>
      <c r="I16" s="199" t="s">
        <v>483</v>
      </c>
    </row>
    <row r="17" spans="2:9" ht="13.5" customHeight="1">
      <c r="B17" s="87" t="s">
        <v>496</v>
      </c>
      <c r="C17" s="476">
        <v>189</v>
      </c>
      <c r="D17" s="102">
        <v>170</v>
      </c>
      <c r="E17" s="199">
        <v>0.11176470588235299</v>
      </c>
      <c r="F17" s="102"/>
      <c r="G17" s="476">
        <v>127</v>
      </c>
      <c r="H17" s="102">
        <v>113</v>
      </c>
      <c r="I17" s="199">
        <v>0.12389380530973448</v>
      </c>
    </row>
    <row r="18" spans="2:9" ht="13.5" customHeight="1">
      <c r="B18" s="87" t="s">
        <v>497</v>
      </c>
      <c r="C18" s="476">
        <v>230</v>
      </c>
      <c r="D18" s="102">
        <v>224</v>
      </c>
      <c r="E18" s="199">
        <v>2.6785714285714191E-2</v>
      </c>
      <c r="F18" s="102"/>
      <c r="G18" s="476">
        <v>97</v>
      </c>
      <c r="H18" s="102">
        <v>86</v>
      </c>
      <c r="I18" s="199">
        <v>0.12790697674418605</v>
      </c>
    </row>
    <row r="19" spans="2:9" ht="13.5" customHeight="1">
      <c r="B19" s="87" t="s">
        <v>498</v>
      </c>
      <c r="C19" s="476">
        <v>0</v>
      </c>
      <c r="D19" s="102">
        <v>235</v>
      </c>
      <c r="E19" s="199">
        <v>-1</v>
      </c>
      <c r="F19" s="102"/>
      <c r="G19" s="476">
        <v>103</v>
      </c>
      <c r="H19" s="102">
        <v>113</v>
      </c>
      <c r="I19" s="199">
        <v>-8.8495575221238965E-2</v>
      </c>
    </row>
    <row r="20" spans="2:9" ht="13.5" customHeight="1">
      <c r="B20" s="87" t="s">
        <v>217</v>
      </c>
      <c r="C20" s="476">
        <v>0</v>
      </c>
      <c r="D20" s="102">
        <v>3</v>
      </c>
      <c r="E20" s="199">
        <v>-1</v>
      </c>
      <c r="F20" s="102"/>
      <c r="G20" s="476">
        <v>7</v>
      </c>
      <c r="H20" s="102">
        <v>0</v>
      </c>
      <c r="I20" s="199" t="s">
        <v>483</v>
      </c>
    </row>
    <row r="21" spans="2:9" ht="13.5" customHeight="1">
      <c r="B21" s="87" t="s">
        <v>218</v>
      </c>
      <c r="C21" s="476">
        <v>1</v>
      </c>
      <c r="D21" s="102">
        <v>5</v>
      </c>
      <c r="E21" s="199">
        <v>-0.8</v>
      </c>
      <c r="F21" s="102"/>
      <c r="G21" s="476">
        <v>5</v>
      </c>
      <c r="H21" s="102">
        <v>8</v>
      </c>
      <c r="I21" s="199">
        <v>-0.375</v>
      </c>
    </row>
    <row r="22" spans="2:9" ht="13.5" customHeight="1">
      <c r="B22" s="87" t="s">
        <v>499</v>
      </c>
      <c r="C22" s="476">
        <v>104</v>
      </c>
      <c r="D22" s="102">
        <v>349</v>
      </c>
      <c r="E22" s="199">
        <v>-0.70200573065902572</v>
      </c>
      <c r="F22" s="102"/>
      <c r="G22" s="476">
        <v>159</v>
      </c>
      <c r="H22" s="102">
        <v>141</v>
      </c>
      <c r="I22" s="199">
        <v>0.12765957446808507</v>
      </c>
    </row>
    <row r="23" spans="2:9" ht="13.5" customHeight="1">
      <c r="B23" s="87" t="s">
        <v>500</v>
      </c>
      <c r="C23" s="476">
        <v>21</v>
      </c>
      <c r="D23" s="102">
        <v>32</v>
      </c>
      <c r="E23" s="199">
        <v>-0.34375</v>
      </c>
      <c r="F23" s="102"/>
      <c r="G23" s="476">
        <v>38</v>
      </c>
      <c r="H23" s="102">
        <v>37</v>
      </c>
      <c r="I23" s="199">
        <v>2.7027027027026973E-2</v>
      </c>
    </row>
    <row r="24" spans="2:9" ht="13.5" customHeight="1">
      <c r="B24" s="477"/>
      <c r="C24" s="695"/>
      <c r="D24" s="695"/>
      <c r="E24" s="695"/>
      <c r="F24" s="696"/>
      <c r="G24" s="695"/>
      <c r="H24" s="695"/>
      <c r="I24" s="695"/>
    </row>
    <row r="25" spans="2:9">
      <c r="B25" s="478" t="s">
        <v>47</v>
      </c>
      <c r="C25" s="479">
        <v>1539</v>
      </c>
      <c r="D25" s="479">
        <v>1689</v>
      </c>
      <c r="E25" s="475">
        <v>-8.8809946714031973E-2</v>
      </c>
      <c r="F25" s="696"/>
      <c r="G25" s="480">
        <v>916</v>
      </c>
      <c r="H25" s="479">
        <v>844</v>
      </c>
      <c r="I25" s="449">
        <v>8.5308056872037907E-2</v>
      </c>
    </row>
    <row r="26" spans="2:9" ht="13.5" customHeight="1">
      <c r="B26" s="87"/>
      <c r="C26" s="102"/>
      <c r="D26" s="102"/>
      <c r="E26" s="102"/>
      <c r="F26" s="102"/>
      <c r="G26" s="102"/>
      <c r="H26" s="102"/>
      <c r="I26" s="215"/>
    </row>
    <row r="27" spans="2:9" ht="13.5" customHeight="1">
      <c r="B27" s="87" t="s">
        <v>219</v>
      </c>
      <c r="C27" s="102"/>
      <c r="D27" s="102"/>
      <c r="E27" s="102"/>
      <c r="F27" s="102"/>
      <c r="G27" s="102"/>
      <c r="H27" s="102"/>
      <c r="I27" s="215"/>
    </row>
    <row r="28" spans="2:9" ht="13.5" customHeight="1">
      <c r="B28" s="88"/>
      <c r="C28" s="89"/>
      <c r="D28" s="89"/>
      <c r="E28" s="89"/>
      <c r="F28" s="89"/>
      <c r="G28" s="89"/>
      <c r="H28" s="89"/>
    </row>
    <row r="29" spans="2:9" ht="10.5" customHeight="1">
      <c r="B29" s="90"/>
      <c r="C29" s="91"/>
      <c r="D29" s="91"/>
      <c r="E29" s="91"/>
      <c r="F29" s="91"/>
      <c r="G29" s="91"/>
      <c r="H29" s="91"/>
    </row>
    <row r="30" spans="2:9">
      <c r="B30" s="92"/>
      <c r="C30" s="91"/>
      <c r="H30" s="91"/>
    </row>
    <row r="31" spans="2:9">
      <c r="C31" s="91"/>
      <c r="D31" s="91"/>
      <c r="E31" s="91"/>
      <c r="F31" s="91"/>
      <c r="G31" s="91"/>
      <c r="H31" s="91"/>
    </row>
    <row r="32" spans="2:9">
      <c r="C32" s="91"/>
    </row>
    <row r="34" spans="3:7">
      <c r="C34" s="91"/>
      <c r="G34" s="91"/>
    </row>
    <row r="36" spans="3:7">
      <c r="C36" s="93"/>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election sqref="A1:XFD1048576"/>
    </sheetView>
  </sheetViews>
  <sheetFormatPr baseColWidth="10" defaultColWidth="11.42578125" defaultRowHeight="12.75"/>
  <cols>
    <col min="1" max="1" width="11.42578125" style="225"/>
    <col min="2" max="2" width="21.140625" style="225" customWidth="1"/>
    <col min="3" max="3" width="16.140625" style="225" customWidth="1"/>
    <col min="4" max="4" width="17.140625" style="225" customWidth="1"/>
    <col min="5" max="16384" width="11.42578125" style="225"/>
  </cols>
  <sheetData>
    <row r="3" spans="1:5">
      <c r="B3" s="485"/>
      <c r="C3" s="485"/>
      <c r="D3" s="485"/>
    </row>
    <row r="4" spans="1:5" ht="25.5">
      <c r="A4" s="484"/>
      <c r="B4" s="489"/>
      <c r="C4" s="806" t="s">
        <v>501</v>
      </c>
      <c r="D4" s="807" t="s">
        <v>502</v>
      </c>
      <c r="E4" s="237"/>
    </row>
    <row r="5" spans="1:5">
      <c r="A5" s="484"/>
      <c r="B5" s="486" t="s">
        <v>220</v>
      </c>
      <c r="C5" s="487">
        <v>0.24</v>
      </c>
      <c r="D5" s="488">
        <v>0.24</v>
      </c>
    </row>
    <row r="6" spans="1:5">
      <c r="C6" s="238"/>
      <c r="D6" s="238"/>
    </row>
  </sheetData>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1"/>
  <sheetViews>
    <sheetView workbookViewId="0">
      <selection sqref="A1:XFD1048576"/>
    </sheetView>
  </sheetViews>
  <sheetFormatPr baseColWidth="10" defaultColWidth="11.42578125" defaultRowHeight="12.75"/>
  <cols>
    <col min="1" max="1" width="11.42578125" style="85"/>
    <col min="2" max="2" width="45.7109375" style="85" customWidth="1"/>
    <col min="3" max="3" width="13.85546875" style="85" customWidth="1"/>
    <col min="4" max="4" width="15.140625" style="85" customWidth="1"/>
    <col min="5" max="5" width="14.5703125" style="85" customWidth="1"/>
    <col min="6" max="6" width="13.28515625" style="85" customWidth="1"/>
    <col min="7" max="7" width="14.42578125" style="85" customWidth="1"/>
    <col min="8" max="8" width="12.7109375" style="85" customWidth="1"/>
    <col min="9" max="9" width="14" style="85" customWidth="1"/>
    <col min="10" max="16384" width="11.42578125" style="85"/>
  </cols>
  <sheetData>
    <row r="1" spans="1:9">
      <c r="A1" s="202"/>
    </row>
    <row r="2" spans="1:9">
      <c r="B2" s="490"/>
      <c r="C2" s="490"/>
      <c r="D2" s="490"/>
      <c r="E2" s="490"/>
      <c r="F2" s="490"/>
      <c r="G2" s="490"/>
      <c r="H2" s="490"/>
      <c r="I2" s="490"/>
    </row>
    <row r="3" spans="1:9" ht="15">
      <c r="A3" s="491"/>
      <c r="B3" s="881" t="s">
        <v>221</v>
      </c>
      <c r="C3" s="882"/>
      <c r="D3" s="882"/>
      <c r="E3" s="882"/>
      <c r="F3" s="882"/>
      <c r="G3" s="882"/>
      <c r="H3" s="882"/>
      <c r="I3" s="883"/>
    </row>
    <row r="4" spans="1:9" s="198" customFormat="1" ht="15">
      <c r="A4" s="492"/>
      <c r="B4" s="633" t="s">
        <v>222</v>
      </c>
      <c r="C4" s="634">
        <v>2025</v>
      </c>
      <c r="D4" s="634">
        <v>2026</v>
      </c>
      <c r="E4" s="634">
        <v>2027</v>
      </c>
      <c r="F4" s="634">
        <v>2028</v>
      </c>
      <c r="G4" s="634">
        <v>2029</v>
      </c>
      <c r="H4" s="634" t="s">
        <v>503</v>
      </c>
      <c r="I4" s="635" t="s">
        <v>47</v>
      </c>
    </row>
    <row r="5" spans="1:9" ht="15">
      <c r="A5" s="491"/>
      <c r="B5" s="500" t="s">
        <v>223</v>
      </c>
      <c r="C5" s="501">
        <v>0</v>
      </c>
      <c r="D5" s="501">
        <v>600.85799999999995</v>
      </c>
      <c r="E5" s="501">
        <v>0</v>
      </c>
      <c r="F5" s="501">
        <v>0</v>
      </c>
      <c r="G5" s="501">
        <v>0</v>
      </c>
      <c r="H5" s="501">
        <v>0</v>
      </c>
      <c r="I5" s="511">
        <v>600.85799999999995</v>
      </c>
    </row>
    <row r="6" spans="1:9" ht="14.25">
      <c r="A6" s="491"/>
      <c r="B6" s="495" t="s">
        <v>224</v>
      </c>
      <c r="C6" s="496">
        <v>0</v>
      </c>
      <c r="D6" s="496">
        <v>600.85799999999995</v>
      </c>
      <c r="E6" s="496">
        <v>0</v>
      </c>
      <c r="F6" s="496">
        <v>0</v>
      </c>
      <c r="G6" s="496">
        <v>0</v>
      </c>
      <c r="H6" s="496">
        <v>0</v>
      </c>
      <c r="I6" s="497">
        <v>600.85799999999995</v>
      </c>
    </row>
    <row r="7" spans="1:9" ht="15">
      <c r="A7" s="491"/>
      <c r="B7" s="504" t="s">
        <v>5</v>
      </c>
      <c r="C7" s="506">
        <v>0</v>
      </c>
      <c r="D7" s="503">
        <v>39.240608817716335</v>
      </c>
      <c r="E7" s="503">
        <v>40.654327919561091</v>
      </c>
      <c r="F7" s="503">
        <v>20.327163959780545</v>
      </c>
      <c r="G7" s="503">
        <v>0</v>
      </c>
      <c r="H7" s="503">
        <v>0</v>
      </c>
      <c r="I7" s="508">
        <v>100.22</v>
      </c>
    </row>
    <row r="8" spans="1:9" ht="14.25">
      <c r="A8" s="491"/>
      <c r="B8" s="264" t="s">
        <v>132</v>
      </c>
      <c r="C8" s="265">
        <v>0</v>
      </c>
      <c r="D8" s="265">
        <v>39.240608817716335</v>
      </c>
      <c r="E8" s="265">
        <v>40.654327919561091</v>
      </c>
      <c r="F8" s="265">
        <v>20.327163959780545</v>
      </c>
      <c r="G8" s="265">
        <v>0</v>
      </c>
      <c r="H8" s="265">
        <v>0</v>
      </c>
      <c r="I8" s="509">
        <v>100.22210069705797</v>
      </c>
    </row>
    <row r="9" spans="1:9" ht="14.25">
      <c r="A9" s="491"/>
      <c r="B9" s="714" t="s">
        <v>225</v>
      </c>
      <c r="C9" s="715">
        <v>0</v>
      </c>
      <c r="D9" s="715">
        <v>0</v>
      </c>
      <c r="E9" s="715">
        <v>0</v>
      </c>
      <c r="F9" s="715">
        <v>0</v>
      </c>
      <c r="G9" s="715">
        <v>0</v>
      </c>
      <c r="H9" s="715">
        <v>0</v>
      </c>
      <c r="I9" s="716">
        <v>0</v>
      </c>
    </row>
    <row r="10" spans="1:9" ht="14.25">
      <c r="A10" s="491"/>
      <c r="B10" s="264" t="s">
        <v>226</v>
      </c>
      <c r="C10" s="265">
        <v>0</v>
      </c>
      <c r="D10" s="265">
        <v>0</v>
      </c>
      <c r="E10" s="265">
        <v>0</v>
      </c>
      <c r="F10" s="265">
        <v>0</v>
      </c>
      <c r="G10" s="265">
        <v>0</v>
      </c>
      <c r="H10" s="265">
        <v>0</v>
      </c>
      <c r="I10" s="509">
        <v>0</v>
      </c>
    </row>
    <row r="11" spans="1:9" ht="14.25">
      <c r="A11" s="491"/>
      <c r="B11" s="714" t="s">
        <v>227</v>
      </c>
      <c r="C11" s="715">
        <v>0</v>
      </c>
      <c r="D11" s="715">
        <v>0</v>
      </c>
      <c r="E11" s="715">
        <v>0</v>
      </c>
      <c r="F11" s="715">
        <v>0</v>
      </c>
      <c r="G11" s="715">
        <v>0</v>
      </c>
      <c r="H11" s="715">
        <v>0</v>
      </c>
      <c r="I11" s="716">
        <v>0</v>
      </c>
    </row>
    <row r="12" spans="1:9" ht="14.25">
      <c r="A12" s="491"/>
      <c r="B12" s="264" t="s">
        <v>228</v>
      </c>
      <c r="C12" s="265">
        <v>0</v>
      </c>
      <c r="D12" s="265">
        <v>0</v>
      </c>
      <c r="E12" s="265">
        <v>0</v>
      </c>
      <c r="F12" s="265">
        <v>0</v>
      </c>
      <c r="G12" s="265">
        <v>0</v>
      </c>
      <c r="H12" s="265">
        <v>0</v>
      </c>
      <c r="I12" s="509">
        <v>0</v>
      </c>
    </row>
    <row r="13" spans="1:9" ht="14.25">
      <c r="A13" s="491"/>
      <c r="B13" s="264" t="s">
        <v>229</v>
      </c>
      <c r="C13" s="265">
        <v>0</v>
      </c>
      <c r="D13" s="265">
        <v>0</v>
      </c>
      <c r="E13" s="265">
        <v>0</v>
      </c>
      <c r="F13" s="265">
        <v>0</v>
      </c>
      <c r="G13" s="265">
        <v>0</v>
      </c>
      <c r="H13" s="265">
        <v>0</v>
      </c>
      <c r="I13" s="509">
        <v>0</v>
      </c>
    </row>
    <row r="14" spans="1:9" ht="14.25">
      <c r="A14" s="491"/>
      <c r="B14" s="495" t="s">
        <v>230</v>
      </c>
      <c r="C14" s="505">
        <v>0</v>
      </c>
      <c r="D14" s="505">
        <v>0</v>
      </c>
      <c r="E14" s="505">
        <v>0</v>
      </c>
      <c r="F14" s="505">
        <v>0</v>
      </c>
      <c r="G14" s="505">
        <v>0</v>
      </c>
      <c r="H14" s="505">
        <v>0</v>
      </c>
      <c r="I14" s="510">
        <v>0</v>
      </c>
    </row>
    <row r="15" spans="1:9" ht="15">
      <c r="A15" s="491"/>
      <c r="B15" s="504" t="s">
        <v>14</v>
      </c>
      <c r="C15" s="503">
        <v>0</v>
      </c>
      <c r="D15" s="503">
        <v>0</v>
      </c>
      <c r="E15" s="503">
        <v>0</v>
      </c>
      <c r="F15" s="503">
        <v>0</v>
      </c>
      <c r="G15" s="503">
        <v>0</v>
      </c>
      <c r="H15" s="503">
        <v>0</v>
      </c>
      <c r="I15" s="507">
        <v>0</v>
      </c>
    </row>
    <row r="16" spans="1:9" ht="14.25">
      <c r="A16" s="491"/>
      <c r="B16" s="264" t="s">
        <v>231</v>
      </c>
      <c r="C16" s="266">
        <v>0</v>
      </c>
      <c r="D16" s="266">
        <v>0</v>
      </c>
      <c r="E16" s="266">
        <v>0</v>
      </c>
      <c r="F16" s="266">
        <v>0</v>
      </c>
      <c r="G16" s="266">
        <v>0</v>
      </c>
      <c r="H16" s="266">
        <v>0</v>
      </c>
      <c r="I16" s="499">
        <v>0</v>
      </c>
    </row>
    <row r="17" spans="1:9" ht="15">
      <c r="A17" s="491"/>
      <c r="B17" s="504" t="s">
        <v>6</v>
      </c>
      <c r="C17" s="503">
        <v>404.68899187165886</v>
      </c>
      <c r="D17" s="503">
        <v>653.38312300425775</v>
      </c>
      <c r="E17" s="503">
        <v>185.20179213532592</v>
      </c>
      <c r="F17" s="503">
        <v>386.75377988155276</v>
      </c>
      <c r="G17" s="503">
        <v>327.85296264406412</v>
      </c>
      <c r="H17" s="503">
        <v>1067.6500000000001</v>
      </c>
      <c r="I17" s="507">
        <v>3025.53</v>
      </c>
    </row>
    <row r="18" spans="1:9" ht="14.25">
      <c r="A18" s="491"/>
      <c r="B18" s="264" t="s">
        <v>232</v>
      </c>
      <c r="C18" s="266">
        <v>13.723943279706662</v>
      </c>
      <c r="D18" s="266">
        <v>66.165170321210624</v>
      </c>
      <c r="E18" s="266">
        <v>40.23180779941098</v>
      </c>
      <c r="F18" s="266">
        <v>63.892321069719422</v>
      </c>
      <c r="G18" s="266">
        <v>63.005134895345016</v>
      </c>
      <c r="H18" s="266">
        <v>450.97380275884944</v>
      </c>
      <c r="I18" s="499">
        <v>697.99218012424217</v>
      </c>
    </row>
    <row r="19" spans="1:9" ht="14.25">
      <c r="A19" s="491"/>
      <c r="B19" s="264" t="s">
        <v>233</v>
      </c>
      <c r="C19" s="266">
        <v>56.486295844667552</v>
      </c>
      <c r="D19" s="266">
        <v>238.50514542220773</v>
      </c>
      <c r="E19" s="266">
        <v>18.192671654787311</v>
      </c>
      <c r="F19" s="266">
        <v>11.705882429030988</v>
      </c>
      <c r="G19" s="266">
        <v>95.090553023648155</v>
      </c>
      <c r="H19" s="266">
        <v>205.15366576481534</v>
      </c>
      <c r="I19" s="499">
        <v>625.13421413915717</v>
      </c>
    </row>
    <row r="20" spans="1:9" ht="14.25">
      <c r="A20" s="491"/>
      <c r="B20" s="264" t="s">
        <v>234</v>
      </c>
      <c r="C20" s="266">
        <v>2.9780802082594757</v>
      </c>
      <c r="D20" s="266">
        <v>49.23586119819241</v>
      </c>
      <c r="E20" s="266">
        <v>9.3625351215146324</v>
      </c>
      <c r="F20" s="266">
        <v>7.8845834908688399</v>
      </c>
      <c r="G20" s="266">
        <v>1.6665662511681965</v>
      </c>
      <c r="H20" s="266">
        <v>0.64330867904320477</v>
      </c>
      <c r="I20" s="499">
        <v>71.770934949046747</v>
      </c>
    </row>
    <row r="21" spans="1:9" ht="14.25">
      <c r="A21" s="491"/>
      <c r="B21" s="264" t="s">
        <v>235</v>
      </c>
      <c r="C21" s="266">
        <v>1.955762543941789E-2</v>
      </c>
      <c r="D21" s="266">
        <v>8.4852863907199816E-2</v>
      </c>
      <c r="E21" s="266">
        <v>9.5344281976209075E-2</v>
      </c>
      <c r="F21" s="266">
        <v>0.11016308493283851</v>
      </c>
      <c r="G21" s="266">
        <v>7.1989057572462045E-2</v>
      </c>
      <c r="H21" s="266">
        <v>1.0203344510533145E-2</v>
      </c>
      <c r="I21" s="499">
        <v>0.39211025833866042</v>
      </c>
    </row>
    <row r="22" spans="1:9" ht="14.25">
      <c r="A22" s="491"/>
      <c r="B22" s="264" t="s">
        <v>236</v>
      </c>
      <c r="C22" s="266">
        <v>0</v>
      </c>
      <c r="D22" s="266">
        <v>0</v>
      </c>
      <c r="E22" s="266">
        <v>0</v>
      </c>
      <c r="F22" s="266">
        <v>0</v>
      </c>
      <c r="G22" s="266">
        <v>0</v>
      </c>
      <c r="H22" s="266">
        <v>0</v>
      </c>
      <c r="I22" s="499">
        <v>0</v>
      </c>
    </row>
    <row r="23" spans="1:9" ht="14.25">
      <c r="A23" s="491"/>
      <c r="B23" s="264" t="s">
        <v>237</v>
      </c>
      <c r="C23" s="266">
        <v>0</v>
      </c>
      <c r="D23" s="266">
        <v>0</v>
      </c>
      <c r="E23" s="266">
        <v>0</v>
      </c>
      <c r="F23" s="266">
        <v>0</v>
      </c>
      <c r="G23" s="266">
        <v>0</v>
      </c>
      <c r="H23" s="266">
        <v>0</v>
      </c>
      <c r="I23" s="499">
        <v>0</v>
      </c>
    </row>
    <row r="24" spans="1:9" ht="14.25">
      <c r="A24" s="491"/>
      <c r="B24" s="264" t="s">
        <v>238</v>
      </c>
      <c r="C24" s="266">
        <v>0</v>
      </c>
      <c r="D24" s="266">
        <v>0</v>
      </c>
      <c r="E24" s="266">
        <v>0</v>
      </c>
      <c r="F24" s="266">
        <v>0</v>
      </c>
      <c r="G24" s="266">
        <v>0</v>
      </c>
      <c r="H24" s="266">
        <v>0</v>
      </c>
      <c r="I24" s="499">
        <v>0</v>
      </c>
    </row>
    <row r="25" spans="1:9" ht="14.25">
      <c r="A25" s="491"/>
      <c r="B25" s="264" t="s">
        <v>239</v>
      </c>
      <c r="C25" s="266">
        <v>0</v>
      </c>
      <c r="D25" s="266">
        <v>0</v>
      </c>
      <c r="E25" s="266">
        <v>0</v>
      </c>
      <c r="F25" s="266">
        <v>0</v>
      </c>
      <c r="G25" s="266">
        <v>0</v>
      </c>
      <c r="H25" s="266">
        <v>0</v>
      </c>
      <c r="I25" s="499">
        <v>0</v>
      </c>
    </row>
    <row r="26" spans="1:9" ht="14.25">
      <c r="A26" s="491"/>
      <c r="B26" s="264" t="s">
        <v>240</v>
      </c>
      <c r="C26" s="266">
        <v>3.3862104695219018E-2</v>
      </c>
      <c r="D26" s="266">
        <v>0.14604130033618024</v>
      </c>
      <c r="E26" s="266">
        <v>0.16052360959651035</v>
      </c>
      <c r="F26" s="266">
        <v>0.18641026397924262</v>
      </c>
      <c r="G26" s="266">
        <v>5.1122549167074038E-2</v>
      </c>
      <c r="H26" s="266">
        <v>0</v>
      </c>
      <c r="I26" s="499">
        <v>0.57795982777422628</v>
      </c>
    </row>
    <row r="27" spans="1:9" ht="14.25">
      <c r="A27" s="491"/>
      <c r="B27" s="264" t="s">
        <v>241</v>
      </c>
      <c r="C27" s="266">
        <v>308.20380991231497</v>
      </c>
      <c r="D27" s="266">
        <v>277.89171802342878</v>
      </c>
      <c r="E27" s="266">
        <v>95.829959791413117</v>
      </c>
      <c r="F27" s="266">
        <v>281.60322269820716</v>
      </c>
      <c r="G27" s="266">
        <v>146.73216580037985</v>
      </c>
      <c r="H27" s="266">
        <v>406.96754424759013</v>
      </c>
      <c r="I27" s="499">
        <v>1517.2284204733342</v>
      </c>
    </row>
    <row r="28" spans="1:9" ht="14.25">
      <c r="A28" s="491"/>
      <c r="B28" s="264" t="s">
        <v>242</v>
      </c>
      <c r="C28" s="266">
        <v>4.2700221862896244E-3</v>
      </c>
      <c r="D28" s="266">
        <v>1.8565649876406722E-2</v>
      </c>
      <c r="E28" s="266">
        <v>2.1112780099215776E-2</v>
      </c>
      <c r="F28" s="266">
        <v>2.4234360268778638E-2</v>
      </c>
      <c r="G28" s="266">
        <v>2.7825829630541761E-2</v>
      </c>
      <c r="H28" s="266">
        <v>3.5310788302059137</v>
      </c>
      <c r="I28" s="499">
        <v>3.6270874722671462</v>
      </c>
    </row>
    <row r="29" spans="1:9" ht="14.25">
      <c r="A29" s="491"/>
      <c r="B29" s="264" t="s">
        <v>218</v>
      </c>
      <c r="C29" s="266">
        <v>2.2354434818874527</v>
      </c>
      <c r="D29" s="266">
        <v>0.18060761441848838</v>
      </c>
      <c r="E29" s="266">
        <v>0.2025193257657365</v>
      </c>
      <c r="F29" s="266">
        <v>0.23222712418320846</v>
      </c>
      <c r="G29" s="266">
        <v>0.13153166711831624</v>
      </c>
      <c r="H29" s="266">
        <v>0.3541440483874117</v>
      </c>
      <c r="I29" s="499">
        <v>3.3364732617606139</v>
      </c>
    </row>
    <row r="30" spans="1:9" ht="14.25">
      <c r="A30" s="491"/>
      <c r="B30" s="264" t="s">
        <v>215</v>
      </c>
      <c r="C30" s="266">
        <v>21.003729392501814</v>
      </c>
      <c r="D30" s="266">
        <v>21.15516061067979</v>
      </c>
      <c r="E30" s="266">
        <v>21.105317770762213</v>
      </c>
      <c r="F30" s="266">
        <v>21.114735360362239</v>
      </c>
      <c r="G30" s="266">
        <v>21.076073570034431</v>
      </c>
      <c r="H30" s="266">
        <v>1.2775782368499675E-2</v>
      </c>
      <c r="I30" s="499">
        <v>105.46779248670899</v>
      </c>
    </row>
    <row r="31" spans="1:9" ht="14.25">
      <c r="A31" s="491"/>
      <c r="B31" s="264" t="s">
        <v>243</v>
      </c>
      <c r="C31" s="266">
        <v>0</v>
      </c>
      <c r="D31" s="266">
        <v>0</v>
      </c>
      <c r="E31" s="266">
        <v>0</v>
      </c>
      <c r="F31" s="266">
        <v>0</v>
      </c>
      <c r="G31" s="266">
        <v>0</v>
      </c>
      <c r="H31" s="266">
        <v>0</v>
      </c>
      <c r="I31" s="499">
        <v>0</v>
      </c>
    </row>
    <row r="32" spans="1:9" ht="15">
      <c r="A32" s="491"/>
      <c r="B32" s="504" t="s">
        <v>7</v>
      </c>
      <c r="C32" s="503">
        <v>109.84450499195812</v>
      </c>
      <c r="D32" s="503">
        <v>337.32314458244826</v>
      </c>
      <c r="E32" s="503">
        <v>404.35290816754923</v>
      </c>
      <c r="F32" s="503">
        <v>353.64031533411674</v>
      </c>
      <c r="G32" s="503">
        <v>215.72383938534279</v>
      </c>
      <c r="H32" s="503">
        <v>889.65545810408526</v>
      </c>
      <c r="I32" s="507">
        <v>2310.54</v>
      </c>
    </row>
    <row r="33" spans="1:9" ht="14.25">
      <c r="A33" s="491"/>
      <c r="B33" s="495" t="s">
        <v>244</v>
      </c>
      <c r="C33" s="496">
        <v>109.84450499195812</v>
      </c>
      <c r="D33" s="496">
        <v>337.32314458244826</v>
      </c>
      <c r="E33" s="496">
        <v>404.35290816754923</v>
      </c>
      <c r="F33" s="496">
        <v>353.64031533411674</v>
      </c>
      <c r="G33" s="496">
        <v>215.72383938534279</v>
      </c>
      <c r="H33" s="496">
        <v>889.65545810408526</v>
      </c>
      <c r="I33" s="497">
        <v>2310.5401705655004</v>
      </c>
    </row>
    <row r="34" spans="1:9" ht="15">
      <c r="A34" s="491"/>
      <c r="B34" s="502" t="s">
        <v>245</v>
      </c>
      <c r="C34" s="503">
        <v>5.9722917217800013</v>
      </c>
      <c r="D34" s="503">
        <v>10.083755191941471</v>
      </c>
      <c r="E34" s="503">
        <v>12.564914322041417</v>
      </c>
      <c r="F34" s="503">
        <v>9.8014729620414176</v>
      </c>
      <c r="G34" s="503">
        <v>1.1535399720414143</v>
      </c>
      <c r="H34" s="503">
        <v>6.5094605673765766</v>
      </c>
      <c r="I34" s="507">
        <v>46.09</v>
      </c>
    </row>
    <row r="35" spans="1:9" ht="14.25">
      <c r="A35" s="491"/>
      <c r="B35" s="264" t="s">
        <v>246</v>
      </c>
      <c r="C35" s="266">
        <v>4.2333027800000007</v>
      </c>
      <c r="D35" s="266">
        <v>8.5332730999281168</v>
      </c>
      <c r="E35" s="266">
        <v>8.533314319712467</v>
      </c>
      <c r="F35" s="266">
        <v>8.533314319712467</v>
      </c>
      <c r="G35" s="266">
        <v>0.13331431971246416</v>
      </c>
      <c r="H35" s="266">
        <v>0.32656948093449145</v>
      </c>
      <c r="I35" s="499">
        <v>30.29308832000001</v>
      </c>
    </row>
    <row r="36" spans="1:9" ht="14.25">
      <c r="A36" s="491"/>
      <c r="B36" s="264" t="s">
        <v>247</v>
      </c>
      <c r="C36" s="266">
        <v>0.26766983177999998</v>
      </c>
      <c r="D36" s="266">
        <v>1.1025956804518655</v>
      </c>
      <c r="E36" s="266">
        <v>3.5837135907674629</v>
      </c>
      <c r="F36" s="266">
        <v>0.82027223076746258</v>
      </c>
      <c r="G36" s="266">
        <v>0.69945047076746258</v>
      </c>
      <c r="H36" s="266">
        <v>2.0903264526880347</v>
      </c>
      <c r="I36" s="499">
        <v>8.5640282572222901</v>
      </c>
    </row>
    <row r="37" spans="1:9" ht="14.25">
      <c r="A37" s="491"/>
      <c r="B37" s="495" t="s">
        <v>248</v>
      </c>
      <c r="C37" s="496">
        <v>1.47131911</v>
      </c>
      <c r="D37" s="496">
        <v>0.44788641156148778</v>
      </c>
      <c r="E37" s="496">
        <v>0.44788641156148778</v>
      </c>
      <c r="F37" s="496">
        <v>0.44788641156148778</v>
      </c>
      <c r="G37" s="496">
        <v>0.32077518156148777</v>
      </c>
      <c r="H37" s="496">
        <v>4.0925646337540504</v>
      </c>
      <c r="I37" s="497">
        <v>7.2283181600000015</v>
      </c>
    </row>
    <row r="38" spans="1:9" ht="15">
      <c r="A38" s="491"/>
      <c r="B38" s="502" t="s">
        <v>14</v>
      </c>
      <c r="C38" s="503">
        <v>0</v>
      </c>
      <c r="D38" s="503">
        <v>68.39930955120829</v>
      </c>
      <c r="E38" s="503">
        <v>0</v>
      </c>
      <c r="F38" s="503">
        <v>0</v>
      </c>
      <c r="G38" s="503">
        <v>0</v>
      </c>
      <c r="H38" s="503">
        <v>0</v>
      </c>
      <c r="I38" s="507">
        <v>68.39930955120829</v>
      </c>
    </row>
    <row r="39" spans="1:9" ht="14.25">
      <c r="A39" s="491"/>
      <c r="B39" s="264" t="s">
        <v>249</v>
      </c>
      <c r="C39" s="266">
        <v>0</v>
      </c>
      <c r="D39" s="266">
        <v>68.39930955120829</v>
      </c>
      <c r="E39" s="266">
        <v>0</v>
      </c>
      <c r="F39" s="266">
        <v>0</v>
      </c>
      <c r="G39" s="266">
        <v>0</v>
      </c>
      <c r="H39" s="266">
        <v>0</v>
      </c>
      <c r="I39" s="499">
        <v>68.39930955120829</v>
      </c>
    </row>
    <row r="40" spans="1:9" ht="15">
      <c r="A40" s="491"/>
      <c r="B40" s="493" t="s">
        <v>33</v>
      </c>
      <c r="C40" s="494">
        <v>520.505788585397</v>
      </c>
      <c r="D40" s="494">
        <v>1709.2879411475719</v>
      </c>
      <c r="E40" s="494">
        <v>642.77394254447768</v>
      </c>
      <c r="F40" s="494">
        <v>770.52273213749152</v>
      </c>
      <c r="G40" s="494">
        <v>544.73034200144832</v>
      </c>
      <c r="H40" s="494">
        <v>1963.814918671462</v>
      </c>
      <c r="I40" s="498">
        <v>6151.637309551209</v>
      </c>
    </row>
    <row r="41" spans="1:9">
      <c r="B41" s="797"/>
      <c r="C41" s="797"/>
      <c r="D41" s="797"/>
      <c r="E41" s="797"/>
      <c r="F41" s="797"/>
      <c r="G41" s="797"/>
      <c r="H41" s="797"/>
      <c r="I41" s="797"/>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X53"/>
  <sheetViews>
    <sheetView showGridLines="0" zoomScale="85" zoomScaleNormal="85" workbookViewId="0">
      <selection activeCell="G5" sqref="G5"/>
    </sheetView>
  </sheetViews>
  <sheetFormatPr baseColWidth="10" defaultColWidth="11.42578125" defaultRowHeight="14.25"/>
  <cols>
    <col min="1" max="1" width="4.7109375" style="261" customWidth="1"/>
    <col min="2" max="2" width="30.85546875" style="261" customWidth="1"/>
    <col min="3" max="3" width="19" style="261" customWidth="1"/>
    <col min="4" max="4" width="18.28515625" style="261" customWidth="1"/>
    <col min="5" max="5" width="18.85546875" style="261" customWidth="1"/>
    <col min="6" max="6" width="18.42578125" style="261" customWidth="1"/>
    <col min="7" max="7" width="19.28515625" style="261" customWidth="1"/>
    <col min="8" max="8" width="17.140625" style="261" customWidth="1"/>
    <col min="9" max="9" width="18.85546875" style="261" customWidth="1"/>
    <col min="10" max="10" width="18.140625" style="261" customWidth="1"/>
    <col min="11" max="11" width="18.7109375" style="261" customWidth="1"/>
    <col min="12" max="12" width="18.85546875" style="261" customWidth="1"/>
    <col min="13" max="13" width="19.7109375" style="261" customWidth="1"/>
    <col min="14" max="14" width="18.28515625" style="261" customWidth="1"/>
    <col min="15" max="15" width="20.42578125" style="261" customWidth="1"/>
    <col min="16" max="16" width="19.28515625" style="261" customWidth="1"/>
    <col min="17" max="17" width="20" customWidth="1"/>
    <col min="18" max="18" width="19.42578125" customWidth="1"/>
    <col min="24" max="16384" width="11.42578125" style="261"/>
  </cols>
  <sheetData>
    <row r="1" spans="1:23">
      <c r="A1" s="682"/>
      <c r="B1" s="603"/>
      <c r="C1" s="604"/>
      <c r="D1" s="604"/>
      <c r="E1" s="604"/>
      <c r="F1" s="604"/>
      <c r="H1" s="604"/>
      <c r="I1" s="604"/>
      <c r="J1" s="604"/>
      <c r="K1" s="604"/>
      <c r="L1" s="604"/>
      <c r="M1" s="604"/>
      <c r="N1" s="604"/>
    </row>
    <row r="2" spans="1:23" ht="15">
      <c r="A2" s="605"/>
      <c r="B2" s="789" t="s">
        <v>250</v>
      </c>
      <c r="C2" s="892" t="s">
        <v>251</v>
      </c>
      <c r="D2" s="893"/>
      <c r="E2" s="893"/>
      <c r="F2" s="894"/>
      <c r="G2" s="888" t="s">
        <v>20</v>
      </c>
      <c r="H2" s="889"/>
      <c r="I2" s="888" t="s">
        <v>129</v>
      </c>
      <c r="J2" s="889"/>
      <c r="K2" s="895" t="s">
        <v>252</v>
      </c>
      <c r="L2" s="896"/>
      <c r="M2" s="895" t="s">
        <v>253</v>
      </c>
      <c r="N2" s="896"/>
    </row>
    <row r="3" spans="1:23" ht="15">
      <c r="A3" s="605"/>
      <c r="B3" s="790"/>
      <c r="C3" s="785" t="s">
        <v>11</v>
      </c>
      <c r="D3" s="786"/>
      <c r="E3" s="787" t="s">
        <v>12</v>
      </c>
      <c r="F3" s="788"/>
      <c r="G3" s="890"/>
      <c r="H3" s="891"/>
      <c r="I3" s="890"/>
      <c r="J3" s="891"/>
      <c r="K3" s="897"/>
      <c r="L3" s="898"/>
      <c r="M3" s="897"/>
      <c r="N3" s="898"/>
    </row>
    <row r="4" spans="1:23" ht="15">
      <c r="A4" s="605"/>
      <c r="B4" s="791"/>
      <c r="C4" s="651" t="s">
        <v>480</v>
      </c>
      <c r="D4" s="600" t="s">
        <v>481</v>
      </c>
      <c r="E4" s="651" t="s">
        <v>3</v>
      </c>
      <c r="F4" s="652" t="s">
        <v>4</v>
      </c>
      <c r="G4" s="651" t="s">
        <v>480</v>
      </c>
      <c r="H4" s="600" t="s">
        <v>481</v>
      </c>
      <c r="I4" s="651" t="s">
        <v>480</v>
      </c>
      <c r="J4" s="600" t="s">
        <v>481</v>
      </c>
      <c r="K4" s="651" t="s">
        <v>480</v>
      </c>
      <c r="L4" s="600" t="s">
        <v>481</v>
      </c>
      <c r="M4" s="651" t="s">
        <v>480</v>
      </c>
      <c r="N4" s="652" t="s">
        <v>481</v>
      </c>
    </row>
    <row r="5" spans="1:23" ht="15">
      <c r="A5" s="605"/>
      <c r="B5" s="662" t="s">
        <v>132</v>
      </c>
      <c r="C5" s="607">
        <v>13.458520967828001</v>
      </c>
      <c r="D5" s="687">
        <v>13.470352999999999</v>
      </c>
      <c r="E5" s="607">
        <v>4.6839165038030002</v>
      </c>
      <c r="F5" s="688">
        <v>4.6354523722880003</v>
      </c>
      <c r="G5" s="607">
        <v>2.7555929999999997</v>
      </c>
      <c r="H5" s="681">
        <v>2.6977609999999999</v>
      </c>
      <c r="I5" s="611">
        <v>0.17469999999999999</v>
      </c>
      <c r="J5" s="655">
        <v>0.1693905359051007</v>
      </c>
      <c r="K5" s="607">
        <v>17.706666666666667</v>
      </c>
      <c r="L5" s="653">
        <v>17.350000000000001</v>
      </c>
      <c r="M5" s="607">
        <v>8.49</v>
      </c>
      <c r="N5" s="660">
        <v>8.1199999999999992</v>
      </c>
    </row>
    <row r="6" spans="1:23" ht="15">
      <c r="A6" s="605"/>
      <c r="B6" s="663" t="s">
        <v>254</v>
      </c>
      <c r="C6" s="608">
        <v>10.616700000000002</v>
      </c>
      <c r="D6" s="687">
        <v>10.901173099715887</v>
      </c>
      <c r="E6" s="608">
        <v>3.3020600000000004</v>
      </c>
      <c r="F6" s="688">
        <v>3.4826149169099327</v>
      </c>
      <c r="G6" s="608">
        <v>3.1470690000000001</v>
      </c>
      <c r="H6" s="681">
        <v>3.1267579999999997</v>
      </c>
      <c r="I6" s="612">
        <v>0.2069</v>
      </c>
      <c r="J6" s="655">
        <v>0.19814320178578199</v>
      </c>
      <c r="K6" s="608">
        <v>5.6684999999999999</v>
      </c>
      <c r="L6" s="653">
        <v>9.3632362738339161</v>
      </c>
      <c r="M6" s="608">
        <v>3.42</v>
      </c>
      <c r="N6" s="660">
        <v>4.7392677536798997</v>
      </c>
    </row>
    <row r="7" spans="1:23" ht="15">
      <c r="A7" s="605"/>
      <c r="B7" s="663" t="s">
        <v>241</v>
      </c>
      <c r="C7" s="608">
        <v>33.559019999999997</v>
      </c>
      <c r="D7" s="687">
        <v>33.551775598176398</v>
      </c>
      <c r="E7" s="608">
        <v>3.6031199999999988</v>
      </c>
      <c r="F7" s="688">
        <v>3.4247352116478722</v>
      </c>
      <c r="G7" s="608">
        <v>8.6469450000000005</v>
      </c>
      <c r="H7" s="681">
        <v>8.5037430000000001</v>
      </c>
      <c r="I7" s="612">
        <v>0.10550000000000001</v>
      </c>
      <c r="J7" s="655">
        <v>0.10322622406409801</v>
      </c>
      <c r="K7" s="608">
        <v>6.0761666666666665</v>
      </c>
      <c r="L7" s="653">
        <v>6.5494701357214664</v>
      </c>
      <c r="M7" s="608">
        <v>3.15</v>
      </c>
      <c r="N7" s="660">
        <v>3.25451760807201</v>
      </c>
    </row>
    <row r="8" spans="1:23" ht="15">
      <c r="A8" s="605"/>
      <c r="B8" s="663" t="s">
        <v>255</v>
      </c>
      <c r="C8" s="608">
        <v>10.62721</v>
      </c>
      <c r="D8" s="687">
        <v>10.361635710777</v>
      </c>
      <c r="E8" s="608">
        <v>10.936699999999997</v>
      </c>
      <c r="F8" s="688">
        <v>11.015925248411898</v>
      </c>
      <c r="G8" s="608">
        <v>4.3178840000000003</v>
      </c>
      <c r="H8" s="681">
        <v>4.239967</v>
      </c>
      <c r="I8" s="612">
        <v>0.1376</v>
      </c>
      <c r="J8" s="655">
        <v>0.14712850043109199</v>
      </c>
      <c r="K8" s="608">
        <v>5.9731666666666667</v>
      </c>
      <c r="L8" s="653">
        <v>10.30370982086175</v>
      </c>
      <c r="M8" s="608">
        <v>3.44</v>
      </c>
      <c r="N8" s="660">
        <v>4.1293153510863396</v>
      </c>
    </row>
    <row r="9" spans="1:23" ht="15">
      <c r="A9" s="605"/>
      <c r="B9" s="663" t="s">
        <v>256</v>
      </c>
      <c r="C9" s="608">
        <v>11.530505999999999</v>
      </c>
      <c r="D9" s="687">
        <v>11.508450999999999</v>
      </c>
      <c r="E9" s="608">
        <v>3.9152189999999991</v>
      </c>
      <c r="F9" s="688">
        <v>3.8665688999999994</v>
      </c>
      <c r="G9" s="608">
        <v>4.0304609999999998</v>
      </c>
      <c r="H9" s="681">
        <v>3.9379360000000001</v>
      </c>
      <c r="I9" s="612">
        <v>7.5340861996533226E-2</v>
      </c>
      <c r="J9" s="655">
        <v>7.4811425693926001E-2</v>
      </c>
      <c r="K9" s="608">
        <v>5.5884999999999998</v>
      </c>
      <c r="L9" s="653">
        <v>6.5706666666666669</v>
      </c>
      <c r="M9" s="608">
        <v>4.04</v>
      </c>
      <c r="N9" s="660">
        <v>4.9000000000000004</v>
      </c>
    </row>
    <row r="10" spans="1:23" ht="15">
      <c r="A10" s="605"/>
      <c r="B10" s="664"/>
      <c r="C10" s="609"/>
      <c r="D10" s="689"/>
      <c r="E10" s="609"/>
      <c r="F10" s="690"/>
      <c r="G10" s="609"/>
      <c r="H10" s="658"/>
      <c r="I10" s="654"/>
      <c r="J10" s="656"/>
      <c r="K10" s="609"/>
      <c r="L10" s="658"/>
      <c r="M10" s="609"/>
      <c r="N10" s="658"/>
    </row>
    <row r="11" spans="1:23" ht="15">
      <c r="A11" s="605"/>
      <c r="B11" s="665" t="s">
        <v>47</v>
      </c>
      <c r="C11" s="610">
        <v>79.791956967828</v>
      </c>
      <c r="D11" s="691">
        <v>79.793388408669273</v>
      </c>
      <c r="E11" s="610">
        <v>26.441015503802994</v>
      </c>
      <c r="F11" s="692">
        <v>26.425296649257707</v>
      </c>
      <c r="G11" s="610">
        <v>22.897952</v>
      </c>
      <c r="H11" s="691">
        <v>22.506164999999999</v>
      </c>
      <c r="I11" s="613">
        <v>0.13036351549983424</v>
      </c>
      <c r="J11" s="657">
        <v>0.12711620305193563</v>
      </c>
      <c r="K11" s="614">
        <v>7.314517839928798</v>
      </c>
      <c r="L11" s="659">
        <v>8.9459929101269484</v>
      </c>
      <c r="M11" s="615">
        <v>4.0410784641351327</v>
      </c>
      <c r="N11" s="661">
        <v>4.4967230637551641</v>
      </c>
    </row>
    <row r="12" spans="1:23" customFormat="1" ht="12.75"/>
    <row r="13" spans="1:23">
      <c r="L13" s="701"/>
    </row>
    <row r="14" spans="1:23">
      <c r="O14"/>
      <c r="P14"/>
    </row>
    <row r="15" spans="1:23">
      <c r="B15" s="604"/>
      <c r="C15" s="604"/>
      <c r="D15" s="606"/>
      <c r="E15" s="604"/>
      <c r="F15" s="604"/>
      <c r="G15" s="604"/>
      <c r="H15" s="604"/>
      <c r="I15" s="604"/>
      <c r="J15" s="604"/>
      <c r="K15" s="604"/>
      <c r="L15" s="604"/>
      <c r="M15" s="604"/>
      <c r="N15" s="604"/>
      <c r="O15"/>
      <c r="P15"/>
    </row>
    <row r="16" spans="1:23" ht="15">
      <c r="A16" s="605"/>
      <c r="B16" s="778" t="s">
        <v>257</v>
      </c>
      <c r="C16" s="779"/>
      <c r="D16" s="779"/>
      <c r="E16" s="779"/>
      <c r="F16" s="779"/>
      <c r="G16" s="779"/>
      <c r="H16" s="779"/>
      <c r="I16" s="779"/>
      <c r="J16" s="779"/>
      <c r="K16" s="779"/>
      <c r="L16" s="779"/>
      <c r="M16" s="779"/>
      <c r="N16" s="779"/>
      <c r="O16"/>
      <c r="P16"/>
      <c r="V16" s="261"/>
      <c r="W16" s="261"/>
    </row>
    <row r="17" spans="1:24" ht="15.75" customHeight="1">
      <c r="A17" s="605"/>
      <c r="B17" s="783" t="s">
        <v>258</v>
      </c>
      <c r="C17" s="892" t="s">
        <v>5</v>
      </c>
      <c r="D17" s="894"/>
      <c r="E17" s="892" t="s">
        <v>6</v>
      </c>
      <c r="F17" s="893"/>
      <c r="G17" s="893"/>
      <c r="H17" s="893"/>
      <c r="I17" s="893"/>
      <c r="J17" s="894"/>
      <c r="K17" s="892" t="s">
        <v>7</v>
      </c>
      <c r="L17" s="894"/>
      <c r="M17" s="884" t="s">
        <v>259</v>
      </c>
      <c r="N17" s="885"/>
      <c r="O17"/>
      <c r="P17"/>
      <c r="V17" s="261"/>
      <c r="W17" s="261"/>
    </row>
    <row r="18" spans="1:24" ht="23.25" customHeight="1">
      <c r="A18" s="605"/>
      <c r="B18" s="783"/>
      <c r="C18" s="892" t="s">
        <v>132</v>
      </c>
      <c r="D18" s="894"/>
      <c r="E18" s="892" t="s">
        <v>254</v>
      </c>
      <c r="F18" s="894"/>
      <c r="G18" s="892" t="s">
        <v>241</v>
      </c>
      <c r="H18" s="894"/>
      <c r="I18" s="892" t="s">
        <v>255</v>
      </c>
      <c r="J18" s="894"/>
      <c r="K18" s="892" t="s">
        <v>256</v>
      </c>
      <c r="L18" s="894"/>
      <c r="M18" s="886"/>
      <c r="N18" s="887"/>
      <c r="O18"/>
      <c r="P18"/>
      <c r="V18" s="261"/>
      <c r="W18" s="261"/>
    </row>
    <row r="19" spans="1:24" ht="15">
      <c r="A19" s="605"/>
      <c r="B19" s="784"/>
      <c r="C19" s="666" t="s">
        <v>480</v>
      </c>
      <c r="D19" s="600" t="s">
        <v>481</v>
      </c>
      <c r="E19" s="620" t="s">
        <v>480</v>
      </c>
      <c r="F19" s="600" t="s">
        <v>481</v>
      </c>
      <c r="G19" s="620" t="s">
        <v>480</v>
      </c>
      <c r="H19" s="600" t="s">
        <v>481</v>
      </c>
      <c r="I19" s="620" t="s">
        <v>480</v>
      </c>
      <c r="J19" s="600" t="s">
        <v>481</v>
      </c>
      <c r="K19" s="620" t="s">
        <v>480</v>
      </c>
      <c r="L19" s="600" t="s">
        <v>481</v>
      </c>
      <c r="M19" s="620" t="s">
        <v>480</v>
      </c>
      <c r="N19" s="725" t="s">
        <v>481</v>
      </c>
      <c r="O19"/>
      <c r="P19"/>
      <c r="V19" s="261"/>
      <c r="W19" s="261"/>
    </row>
    <row r="20" spans="1:24">
      <c r="A20" s="605"/>
      <c r="B20" s="662" t="s">
        <v>54</v>
      </c>
      <c r="C20" s="616">
        <v>5.9784899745944049</v>
      </c>
      <c r="D20" s="627">
        <v>6.047916746886048</v>
      </c>
      <c r="E20" s="616">
        <v>3.7693386926900003</v>
      </c>
      <c r="F20" s="627">
        <v>3.9350135599928997</v>
      </c>
      <c r="G20" s="616">
        <v>13.649172306043999</v>
      </c>
      <c r="H20" s="627">
        <v>13.439970404948001</v>
      </c>
      <c r="I20" s="616">
        <v>4.4456967979499984</v>
      </c>
      <c r="J20" s="627">
        <v>4.3751117182883581</v>
      </c>
      <c r="K20" s="616">
        <v>4.0743084991299998</v>
      </c>
      <c r="L20" s="627">
        <v>3.9926987643272946</v>
      </c>
      <c r="M20" s="616">
        <v>31.9170062704084</v>
      </c>
      <c r="N20" s="672">
        <v>31.790711194442601</v>
      </c>
      <c r="O20"/>
      <c r="P20"/>
      <c r="V20" s="261"/>
      <c r="W20" s="261"/>
    </row>
    <row r="21" spans="1:24">
      <c r="A21" s="605"/>
      <c r="B21" s="663" t="s">
        <v>55</v>
      </c>
      <c r="C21" s="617">
        <v>2.9168031008502568</v>
      </c>
      <c r="D21" s="625">
        <v>2.94291728081655</v>
      </c>
      <c r="E21" s="617">
        <v>0.80990758827999987</v>
      </c>
      <c r="F21" s="625">
        <v>1.001756639883713</v>
      </c>
      <c r="G21" s="617">
        <v>5.4723047541650001</v>
      </c>
      <c r="H21" s="625">
        <v>6.0937531415869994</v>
      </c>
      <c r="I21" s="617">
        <v>0.84095845562999971</v>
      </c>
      <c r="J21" s="625">
        <v>1.0443575662777984</v>
      </c>
      <c r="K21" s="617">
        <v>1.8251968811799999</v>
      </c>
      <c r="L21" s="625">
        <v>1.8604208483029518</v>
      </c>
      <c r="M21" s="617">
        <v>11.865170780105256</v>
      </c>
      <c r="N21" s="673">
        <v>12.943205476868012</v>
      </c>
      <c r="O21"/>
      <c r="P21"/>
      <c r="V21" s="261"/>
      <c r="W21" s="261"/>
    </row>
    <row r="22" spans="1:24">
      <c r="A22" s="605"/>
      <c r="B22" s="663" t="s">
        <v>56</v>
      </c>
      <c r="C22" s="617">
        <v>0.90061876517757988</v>
      </c>
      <c r="D22" s="625">
        <v>0.88407716020183413</v>
      </c>
      <c r="E22" s="617">
        <v>6.9119980169999998E-2</v>
      </c>
      <c r="F22" s="625">
        <v>8.9541549902075815E-2</v>
      </c>
      <c r="G22" s="617">
        <v>0.86579294168199994</v>
      </c>
      <c r="H22" s="625">
        <v>1.1808243419890003</v>
      </c>
      <c r="I22" s="617">
        <v>0.18884086957999968</v>
      </c>
      <c r="J22" s="625">
        <v>0.27228830706691032</v>
      </c>
      <c r="K22" s="617">
        <v>0.80707703517000007</v>
      </c>
      <c r="L22" s="625">
        <v>0.92299344433852692</v>
      </c>
      <c r="M22" s="617">
        <v>2.8314495917795792</v>
      </c>
      <c r="N22" s="673">
        <v>3.3497248034983471</v>
      </c>
      <c r="O22"/>
      <c r="P22"/>
      <c r="V22" s="261"/>
      <c r="W22" s="261"/>
    </row>
    <row r="23" spans="1:24">
      <c r="A23" s="605"/>
      <c r="B23" s="664" t="s">
        <v>57</v>
      </c>
      <c r="C23" s="618">
        <v>3.6626091272057297</v>
      </c>
      <c r="D23" s="626">
        <v>3.59539795471215</v>
      </c>
      <c r="E23" s="618">
        <v>5.9683337388600002</v>
      </c>
      <c r="F23" s="626">
        <v>5.8748613499371967</v>
      </c>
      <c r="G23" s="618">
        <v>13.571749998108995</v>
      </c>
      <c r="H23" s="626">
        <v>12.837227709652399</v>
      </c>
      <c r="I23" s="618">
        <v>5.1517138768400015</v>
      </c>
      <c r="J23" s="626">
        <v>4.6698781191438989</v>
      </c>
      <c r="K23" s="618">
        <v>4.8239234786728478</v>
      </c>
      <c r="L23" s="626">
        <v>4.7323013236383265</v>
      </c>
      <c r="M23" s="618">
        <v>33.178330219687574</v>
      </c>
      <c r="N23" s="674">
        <v>31.709666457083969</v>
      </c>
      <c r="O23"/>
      <c r="P23"/>
      <c r="V23" s="261"/>
      <c r="W23" s="261"/>
    </row>
    <row r="24" spans="1:24" s="262" customFormat="1" ht="15">
      <c r="A24" s="668"/>
      <c r="B24" s="665" t="s">
        <v>47</v>
      </c>
      <c r="C24" s="619">
        <v>13.458520967828001</v>
      </c>
      <c r="D24" s="628">
        <v>13.470352999999999</v>
      </c>
      <c r="E24" s="619">
        <v>10.616700000000002</v>
      </c>
      <c r="F24" s="628">
        <v>10.901173099715887</v>
      </c>
      <c r="G24" s="619">
        <v>33.559019999999997</v>
      </c>
      <c r="H24" s="628">
        <v>33.551775598176398</v>
      </c>
      <c r="I24" s="619">
        <v>10.62721</v>
      </c>
      <c r="J24" s="628">
        <v>10.361635710777</v>
      </c>
      <c r="K24" s="619">
        <v>11.530505999999999</v>
      </c>
      <c r="L24" s="628">
        <v>11.508450999999999</v>
      </c>
      <c r="M24" s="619">
        <v>79.791956967828</v>
      </c>
      <c r="N24" s="675">
        <v>79.793388408669273</v>
      </c>
      <c r="O24"/>
      <c r="P24"/>
      <c r="Q24"/>
      <c r="R24"/>
      <c r="S24"/>
      <c r="T24"/>
      <c r="U24"/>
      <c r="V24" s="261"/>
      <c r="W24" s="261"/>
      <c r="X24" s="261"/>
    </row>
    <row r="25" spans="1:24" ht="15">
      <c r="A25" s="605"/>
      <c r="B25" s="667"/>
      <c r="C25" s="601"/>
      <c r="D25" s="602"/>
      <c r="E25" s="601"/>
      <c r="F25" s="602"/>
      <c r="G25" s="601"/>
      <c r="H25" s="602"/>
      <c r="I25" s="601"/>
      <c r="J25" s="602"/>
      <c r="K25" s="601"/>
      <c r="L25" s="602"/>
      <c r="M25" s="601"/>
      <c r="N25" s="676"/>
      <c r="O25"/>
      <c r="P25"/>
      <c r="V25" s="261"/>
      <c r="W25" s="261"/>
    </row>
    <row r="26" spans="1:24">
      <c r="A26" s="605"/>
      <c r="B26" s="662" t="s">
        <v>54</v>
      </c>
      <c r="C26" s="621">
        <v>0.44421597208829416</v>
      </c>
      <c r="D26" s="629">
        <v>0.44897982605845949</v>
      </c>
      <c r="E26" s="621">
        <v>0.35503863655278944</v>
      </c>
      <c r="F26" s="629">
        <v>0.36097156920620371</v>
      </c>
      <c r="G26" s="621">
        <v>0.40672142112743459</v>
      </c>
      <c r="H26" s="629">
        <v>0.40057404311199818</v>
      </c>
      <c r="I26" s="621">
        <v>0.41833150920608497</v>
      </c>
      <c r="J26" s="629">
        <v>0.42224141442628238</v>
      </c>
      <c r="K26" s="621">
        <v>0.35335036460065156</v>
      </c>
      <c r="L26" s="629">
        <v>0.34693624401123097</v>
      </c>
      <c r="M26" s="621">
        <v>0.40000280082461559</v>
      </c>
      <c r="N26" s="677">
        <v>0.39841284883934885</v>
      </c>
      <c r="O26"/>
      <c r="P26"/>
      <c r="V26" s="261"/>
      <c r="W26" s="261"/>
    </row>
    <row r="27" spans="1:24">
      <c r="A27" s="605"/>
      <c r="B27" s="663" t="s">
        <v>56</v>
      </c>
      <c r="C27" s="622">
        <v>0.21672538221865134</v>
      </c>
      <c r="D27" s="630">
        <v>0.2184736569870552</v>
      </c>
      <c r="E27" s="622">
        <v>7.6286189520284056E-2</v>
      </c>
      <c r="F27" s="630">
        <v>9.1894388862591436E-2</v>
      </c>
      <c r="G27" s="622">
        <v>0.16306509409884437</v>
      </c>
      <c r="H27" s="630">
        <v>0.18162237416484767</v>
      </c>
      <c r="I27" s="622">
        <v>7.9132571543236635E-2</v>
      </c>
      <c r="J27" s="630">
        <v>0.10079080132025642</v>
      </c>
      <c r="K27" s="622">
        <v>0.15829286946990878</v>
      </c>
      <c r="L27" s="630">
        <v>0.16165692918212468</v>
      </c>
      <c r="M27" s="622">
        <v>0.1487013382174506</v>
      </c>
      <c r="N27" s="678">
        <v>0.16220899669754818</v>
      </c>
      <c r="O27"/>
      <c r="P27"/>
      <c r="V27" s="261"/>
      <c r="W27" s="261"/>
    </row>
    <row r="28" spans="1:24">
      <c r="A28" s="605"/>
      <c r="B28" s="663" t="s">
        <v>55</v>
      </c>
      <c r="C28" s="622">
        <v>6.6918108411055652E-2</v>
      </c>
      <c r="D28" s="630">
        <v>6.5631328310537529E-2</v>
      </c>
      <c r="E28" s="622">
        <v>6.5104957444403616E-3</v>
      </c>
      <c r="F28" s="630">
        <v>8.2139370765894459E-3</v>
      </c>
      <c r="G28" s="622">
        <v>2.5799112777488736E-2</v>
      </c>
      <c r="H28" s="630">
        <v>3.5194093932041565E-2</v>
      </c>
      <c r="I28" s="622">
        <v>1.7769562244464885E-2</v>
      </c>
      <c r="J28" s="630">
        <v>2.6278506084102808E-2</v>
      </c>
      <c r="K28" s="622">
        <v>6.9994936490211282E-2</v>
      </c>
      <c r="L28" s="630">
        <v>8.0201361967698948E-2</v>
      </c>
      <c r="M28" s="622">
        <v>3.5485401027589979E-2</v>
      </c>
      <c r="N28" s="678">
        <v>4.1979979423137408E-2</v>
      </c>
      <c r="O28"/>
      <c r="P28"/>
      <c r="V28" s="261"/>
      <c r="W28" s="261"/>
    </row>
    <row r="29" spans="1:24">
      <c r="A29" s="605"/>
      <c r="B29" s="664" t="s">
        <v>57</v>
      </c>
      <c r="C29" s="623">
        <v>0.27214053728199666</v>
      </c>
      <c r="D29" s="631">
        <v>0.26691193279880271</v>
      </c>
      <c r="E29" s="623">
        <v>0.56216467818248606</v>
      </c>
      <c r="F29" s="631">
        <v>0.53892010485461517</v>
      </c>
      <c r="G29" s="623">
        <v>0.4044143719962322</v>
      </c>
      <c r="H29" s="631">
        <v>0.38260948879111267</v>
      </c>
      <c r="I29" s="623">
        <v>0.48476635700621346</v>
      </c>
      <c r="J29" s="631">
        <v>0.45068927816935511</v>
      </c>
      <c r="K29" s="623">
        <v>0.41836182025947932</v>
      </c>
      <c r="L29" s="631">
        <v>0.41120228288223382</v>
      </c>
      <c r="M29" s="623">
        <v>0.41581045860380422</v>
      </c>
      <c r="N29" s="679">
        <v>0.39739716647549744</v>
      </c>
      <c r="O29"/>
      <c r="P29"/>
      <c r="V29" s="261"/>
      <c r="W29" s="261"/>
    </row>
    <row r="30" spans="1:24" s="263" customFormat="1" ht="15">
      <c r="A30" s="669"/>
      <c r="B30" s="665" t="s">
        <v>47</v>
      </c>
      <c r="C30" s="624">
        <v>1</v>
      </c>
      <c r="D30" s="632">
        <v>1</v>
      </c>
      <c r="E30" s="624">
        <v>1</v>
      </c>
      <c r="F30" s="632">
        <v>1</v>
      </c>
      <c r="G30" s="624">
        <v>1</v>
      </c>
      <c r="H30" s="632">
        <v>1</v>
      </c>
      <c r="I30" s="624">
        <v>1</v>
      </c>
      <c r="J30" s="632">
        <v>1</v>
      </c>
      <c r="K30" s="624">
        <v>1</v>
      </c>
      <c r="L30" s="632">
        <v>1</v>
      </c>
      <c r="M30" s="624">
        <v>1</v>
      </c>
      <c r="N30" s="680">
        <v>1</v>
      </c>
      <c r="O30"/>
      <c r="P30"/>
      <c r="Q30"/>
      <c r="R30"/>
      <c r="S30"/>
      <c r="T30"/>
      <c r="U30"/>
    </row>
    <row r="31" spans="1:24">
      <c r="B31" s="670"/>
      <c r="C31" s="671"/>
      <c r="D31" s="671"/>
      <c r="E31" s="671"/>
      <c r="F31" s="671"/>
      <c r="G31" s="671"/>
      <c r="H31" s="671"/>
      <c r="I31" s="671"/>
      <c r="J31" s="671"/>
      <c r="K31" s="671"/>
      <c r="L31" s="671"/>
      <c r="M31" s="671"/>
      <c r="N31" s="671"/>
      <c r="O31"/>
      <c r="P31"/>
      <c r="V31" s="261"/>
      <c r="W31" s="261"/>
    </row>
    <row r="32" spans="1:24" ht="15">
      <c r="A32" s="605"/>
      <c r="B32" s="792" t="s">
        <v>260</v>
      </c>
      <c r="C32" s="779"/>
      <c r="D32" s="779"/>
      <c r="E32" s="779"/>
      <c r="F32" s="779"/>
      <c r="G32" s="779"/>
      <c r="H32" s="779"/>
      <c r="I32" s="779"/>
      <c r="J32" s="779"/>
      <c r="K32" s="779"/>
      <c r="L32" s="779"/>
      <c r="M32" s="779"/>
      <c r="N32" s="779"/>
      <c r="O32"/>
      <c r="P32"/>
      <c r="V32" s="261"/>
      <c r="W32" s="261"/>
    </row>
    <row r="33" spans="1:23" ht="15">
      <c r="A33" s="605"/>
      <c r="B33" s="780" t="s">
        <v>258</v>
      </c>
      <c r="C33" s="892" t="s">
        <v>5</v>
      </c>
      <c r="D33" s="894"/>
      <c r="E33" s="892" t="s">
        <v>6</v>
      </c>
      <c r="F33" s="893"/>
      <c r="G33" s="893"/>
      <c r="H33" s="893"/>
      <c r="I33" s="893"/>
      <c r="J33" s="893"/>
      <c r="K33" s="893" t="s">
        <v>7</v>
      </c>
      <c r="L33" s="894"/>
      <c r="M33" s="884" t="s">
        <v>259</v>
      </c>
      <c r="N33" s="885"/>
      <c r="O33"/>
      <c r="P33"/>
      <c r="V33" s="261"/>
      <c r="W33" s="261"/>
    </row>
    <row r="34" spans="1:23" ht="15">
      <c r="A34" s="605"/>
      <c r="B34" s="781"/>
      <c r="C34" s="892" t="s">
        <v>132</v>
      </c>
      <c r="D34" s="894"/>
      <c r="E34" s="892" t="s">
        <v>254</v>
      </c>
      <c r="F34" s="894"/>
      <c r="G34" s="892" t="s">
        <v>241</v>
      </c>
      <c r="H34" s="894"/>
      <c r="I34" s="892" t="s">
        <v>255</v>
      </c>
      <c r="J34" s="894"/>
      <c r="K34" s="892" t="s">
        <v>256</v>
      </c>
      <c r="L34" s="894"/>
      <c r="M34" s="886"/>
      <c r="N34" s="887"/>
      <c r="O34"/>
      <c r="P34"/>
      <c r="V34" s="261"/>
      <c r="W34" s="261"/>
    </row>
    <row r="35" spans="1:23" ht="15">
      <c r="A35" s="605"/>
      <c r="B35" s="782"/>
      <c r="C35" s="666" t="s">
        <v>471</v>
      </c>
      <c r="D35" s="600" t="s">
        <v>472</v>
      </c>
      <c r="E35" s="666" t="s">
        <v>471</v>
      </c>
      <c r="F35" s="600" t="s">
        <v>472</v>
      </c>
      <c r="G35" s="666" t="s">
        <v>471</v>
      </c>
      <c r="H35" s="600" t="s">
        <v>472</v>
      </c>
      <c r="I35" s="666" t="s">
        <v>471</v>
      </c>
      <c r="J35" s="600" t="s">
        <v>472</v>
      </c>
      <c r="K35" s="666" t="s">
        <v>471</v>
      </c>
      <c r="L35" s="600" t="s">
        <v>472</v>
      </c>
      <c r="M35" s="666" t="s">
        <v>471</v>
      </c>
      <c r="N35" s="725" t="s">
        <v>472</v>
      </c>
      <c r="O35"/>
      <c r="P35"/>
      <c r="V35" s="261"/>
      <c r="W35" s="261"/>
    </row>
    <row r="36" spans="1:23">
      <c r="A36" s="605"/>
      <c r="B36" s="662" t="s">
        <v>54</v>
      </c>
      <c r="C36" s="616">
        <v>2.2013805108057021</v>
      </c>
      <c r="D36" s="627">
        <v>2.2004693972017857</v>
      </c>
      <c r="E36" s="616">
        <v>1.0336502770900002</v>
      </c>
      <c r="F36" s="627">
        <v>1.1469985388099999</v>
      </c>
      <c r="G36" s="616">
        <v>4.483579165167999</v>
      </c>
      <c r="H36" s="627">
        <v>4.3681422957030005</v>
      </c>
      <c r="I36" s="616">
        <v>1.4391797790600003</v>
      </c>
      <c r="J36" s="627">
        <v>1.4206154776099997</v>
      </c>
      <c r="K36" s="616">
        <v>1.3953632428290403</v>
      </c>
      <c r="L36" s="627">
        <v>1.3419241318829223</v>
      </c>
      <c r="M36" s="616">
        <v>10.553152974952742</v>
      </c>
      <c r="N36" s="672">
        <v>10.478149841207708</v>
      </c>
      <c r="O36"/>
      <c r="P36"/>
      <c r="V36" s="261"/>
      <c r="W36" s="261"/>
    </row>
    <row r="37" spans="1:23">
      <c r="A37" s="605"/>
      <c r="B37" s="663" t="s">
        <v>55</v>
      </c>
      <c r="C37" s="617">
        <v>0.92099689709625732</v>
      </c>
      <c r="D37" s="625">
        <v>0.91045000384155328</v>
      </c>
      <c r="E37" s="617">
        <v>0.22177343338000002</v>
      </c>
      <c r="F37" s="625">
        <v>0.28451626207000003</v>
      </c>
      <c r="G37" s="617">
        <v>1.6770218089570008</v>
      </c>
      <c r="H37" s="625">
        <v>1.8229898469270001</v>
      </c>
      <c r="I37" s="617">
        <v>0.26258678370999972</v>
      </c>
      <c r="J37" s="625">
        <v>0.32579025212000012</v>
      </c>
      <c r="K37" s="617">
        <v>0.62394807331882995</v>
      </c>
      <c r="L37" s="625">
        <v>0.61356210800242361</v>
      </c>
      <c r="M37" s="617">
        <v>3.7063269964620882</v>
      </c>
      <c r="N37" s="673">
        <v>3.9573084729609773</v>
      </c>
      <c r="O37"/>
      <c r="P37"/>
      <c r="V37" s="261"/>
      <c r="W37" s="261"/>
    </row>
    <row r="38" spans="1:23">
      <c r="A38" s="605"/>
      <c r="B38" s="663" t="s">
        <v>56</v>
      </c>
      <c r="C38" s="617">
        <v>0.2992191223728895</v>
      </c>
      <c r="D38" s="625">
        <v>0.29050215995896078</v>
      </c>
      <c r="E38" s="617">
        <v>2.0896852229999999E-2</v>
      </c>
      <c r="F38" s="625">
        <v>2.7056848059999992E-2</v>
      </c>
      <c r="G38" s="617">
        <v>0.26931550012999994</v>
      </c>
      <c r="H38" s="625">
        <v>0.36345392269800014</v>
      </c>
      <c r="I38" s="617">
        <v>6.270150921999991E-2</v>
      </c>
      <c r="J38" s="625">
        <v>8.9501049100000021E-2</v>
      </c>
      <c r="K38" s="617">
        <v>0.27621590623953207</v>
      </c>
      <c r="L38" s="625">
        <v>0.39494959080593323</v>
      </c>
      <c r="M38" s="617">
        <v>0.92834889019242151</v>
      </c>
      <c r="N38" s="673">
        <v>1.1654635706228942</v>
      </c>
      <c r="O38"/>
      <c r="P38"/>
      <c r="V38" s="261"/>
      <c r="W38" s="261"/>
    </row>
    <row r="39" spans="1:23">
      <c r="A39" s="605"/>
      <c r="B39" s="664" t="s">
        <v>57</v>
      </c>
      <c r="C39" s="618">
        <v>1.262319973527485</v>
      </c>
      <c r="D39" s="626">
        <v>1.2340208563712536</v>
      </c>
      <c r="E39" s="618">
        <v>3.1497672278500026</v>
      </c>
      <c r="F39" s="626">
        <v>2.0240432679699318</v>
      </c>
      <c r="G39" s="618">
        <v>4.4271804294679988</v>
      </c>
      <c r="H39" s="626">
        <v>4.4613391830839015</v>
      </c>
      <c r="I39" s="618">
        <v>1.9933935516400039</v>
      </c>
      <c r="J39" s="626">
        <v>1.5888284328178384</v>
      </c>
      <c r="K39" s="618">
        <v>1.6196886717654455</v>
      </c>
      <c r="L39" s="626">
        <v>1.5160785499158209</v>
      </c>
      <c r="M39" s="618">
        <v>12.452349854250937</v>
      </c>
      <c r="N39" s="674">
        <v>10.824310290158747</v>
      </c>
      <c r="O39"/>
      <c r="P39"/>
      <c r="V39" s="261"/>
      <c r="W39" s="261"/>
    </row>
    <row r="40" spans="1:23" ht="15">
      <c r="A40" s="605"/>
      <c r="B40" s="665" t="s">
        <v>47</v>
      </c>
      <c r="C40" s="619">
        <v>4.6839165038030002</v>
      </c>
      <c r="D40" s="628">
        <v>4.6354523722880003</v>
      </c>
      <c r="E40" s="619">
        <v>3.3020600000000004</v>
      </c>
      <c r="F40" s="628">
        <v>3.4826149169099327</v>
      </c>
      <c r="G40" s="619">
        <v>10.936699999999997</v>
      </c>
      <c r="H40" s="628">
        <v>11.015925248411898</v>
      </c>
      <c r="I40" s="619">
        <v>3.6031199999999988</v>
      </c>
      <c r="J40" s="628">
        <v>3.4247352116478722</v>
      </c>
      <c r="K40" s="619">
        <v>3.9152189999999991</v>
      </c>
      <c r="L40" s="628">
        <v>3.8665688999999994</v>
      </c>
      <c r="M40" s="619">
        <v>26.441015503802994</v>
      </c>
      <c r="N40" s="675">
        <v>26.425296649257703</v>
      </c>
      <c r="O40"/>
      <c r="P40"/>
      <c r="V40" s="261"/>
      <c r="W40" s="261"/>
    </row>
    <row r="41" spans="1:23" ht="15">
      <c r="A41" s="605"/>
      <c r="B41" s="667"/>
      <c r="C41" s="601"/>
      <c r="D41" s="602"/>
      <c r="E41" s="601"/>
      <c r="F41" s="602"/>
      <c r="G41" s="601"/>
      <c r="H41" s="602"/>
      <c r="I41" s="601"/>
      <c r="J41" s="602"/>
      <c r="K41" s="601"/>
      <c r="L41" s="602"/>
      <c r="M41" s="601"/>
      <c r="N41" s="676"/>
      <c r="O41"/>
      <c r="P41"/>
      <c r="V41" s="261"/>
      <c r="W41" s="261"/>
    </row>
    <row r="42" spans="1:23">
      <c r="A42" s="605"/>
      <c r="B42" s="662" t="s">
        <v>54</v>
      </c>
      <c r="C42" s="621">
        <v>0.4699871376909347</v>
      </c>
      <c r="D42" s="629">
        <v>0.47470434824372104</v>
      </c>
      <c r="E42" s="621">
        <v>0.31303194887131064</v>
      </c>
      <c r="F42" s="629">
        <v>0.32934980357452581</v>
      </c>
      <c r="G42" s="621">
        <v>0.40995722340084306</v>
      </c>
      <c r="H42" s="629">
        <v>0.39652976914787347</v>
      </c>
      <c r="I42" s="621">
        <v>0.39942599165723064</v>
      </c>
      <c r="J42" s="629">
        <v>0.41481031081712311</v>
      </c>
      <c r="K42" s="621">
        <v>0.35639468515785211</v>
      </c>
      <c r="L42" s="629">
        <v>0.34705811963752214</v>
      </c>
      <c r="M42" s="621">
        <v>0.13225835505209826</v>
      </c>
      <c r="N42" s="677">
        <v>0.13131601565211001</v>
      </c>
      <c r="O42"/>
      <c r="P42"/>
      <c r="V42" s="261"/>
      <c r="W42" s="261"/>
    </row>
    <row r="43" spans="1:23">
      <c r="A43" s="605"/>
      <c r="B43" s="663" t="s">
        <v>56</v>
      </c>
      <c r="C43" s="622">
        <v>0.1966296573281088</v>
      </c>
      <c r="D43" s="630">
        <v>0.19641017331651855</v>
      </c>
      <c r="E43" s="622">
        <v>6.7162145260837178E-2</v>
      </c>
      <c r="F43" s="630">
        <v>8.1696159023647283E-2</v>
      </c>
      <c r="G43" s="622">
        <v>0.15333892389450213</v>
      </c>
      <c r="H43" s="630">
        <v>0.16548676627864825</v>
      </c>
      <c r="I43" s="622">
        <v>7.2877612655143267E-2</v>
      </c>
      <c r="J43" s="630">
        <v>9.5128595931140716E-2</v>
      </c>
      <c r="K43" s="622">
        <v>0.15936479500095144</v>
      </c>
      <c r="L43" s="630">
        <v>0.15868386775738658</v>
      </c>
      <c r="M43" s="622">
        <v>4.6449882134818099E-2</v>
      </c>
      <c r="N43" s="678">
        <v>4.9594440741045527E-2</v>
      </c>
      <c r="O43"/>
      <c r="P43"/>
      <c r="V43" s="261"/>
      <c r="W43" s="261"/>
    </row>
    <row r="44" spans="1:23">
      <c r="A44" s="605"/>
      <c r="B44" s="663" t="s">
        <v>55</v>
      </c>
      <c r="C44" s="622">
        <v>6.3882249423093965E-2</v>
      </c>
      <c r="D44" s="630">
        <v>6.2669646159167119E-2</v>
      </c>
      <c r="E44" s="622">
        <v>6.3284289897821344E-3</v>
      </c>
      <c r="F44" s="630">
        <v>7.7691185231604908E-3</v>
      </c>
      <c r="G44" s="622">
        <v>2.4624932578382878E-2</v>
      </c>
      <c r="H44" s="630">
        <v>3.2993499365874618E-2</v>
      </c>
      <c r="I44" s="622">
        <v>1.7402004157507919E-2</v>
      </c>
      <c r="J44" s="630">
        <v>2.6133713577504582E-2</v>
      </c>
      <c r="K44" s="622">
        <v>7.0549286320773411E-2</v>
      </c>
      <c r="L44" s="630">
        <v>0.10214471822962556</v>
      </c>
      <c r="M44" s="622">
        <v>1.1634617390907338E-2</v>
      </c>
      <c r="N44" s="678">
        <v>1.4606016787429354E-2</v>
      </c>
      <c r="O44"/>
      <c r="P44"/>
      <c r="V44" s="261"/>
      <c r="W44" s="261"/>
    </row>
    <row r="45" spans="1:23">
      <c r="A45" s="605"/>
      <c r="B45" s="664" t="s">
        <v>57</v>
      </c>
      <c r="C45" s="623">
        <v>0.2695009555577203</v>
      </c>
      <c r="D45" s="631">
        <v>0.26621368472008627</v>
      </c>
      <c r="E45" s="623">
        <v>0.95387946550032476</v>
      </c>
      <c r="F45" s="631">
        <v>0.58118491887866608</v>
      </c>
      <c r="G45" s="623">
        <v>0.4048003903799135</v>
      </c>
      <c r="H45" s="631">
        <v>0.40498996520760405</v>
      </c>
      <c r="I45" s="623">
        <v>0.55324095551633157</v>
      </c>
      <c r="J45" s="631">
        <v>0.46392737967422171</v>
      </c>
      <c r="K45" s="623">
        <v>0.41369044024496354</v>
      </c>
      <c r="L45" s="631">
        <v>0.39209919417595823</v>
      </c>
      <c r="M45" s="623">
        <v>0.15606021367882611</v>
      </c>
      <c r="N45" s="679">
        <v>0.13565422531903312</v>
      </c>
      <c r="O45"/>
      <c r="P45"/>
      <c r="V45" s="261"/>
      <c r="W45" s="261"/>
    </row>
    <row r="46" spans="1:23" ht="15">
      <c r="A46" s="605"/>
      <c r="B46" s="665" t="s">
        <v>47</v>
      </c>
      <c r="C46" s="624">
        <v>1</v>
      </c>
      <c r="D46" s="632">
        <v>1</v>
      </c>
      <c r="E46" s="624">
        <v>1</v>
      </c>
      <c r="F46" s="632">
        <v>1</v>
      </c>
      <c r="G46" s="624">
        <v>1</v>
      </c>
      <c r="H46" s="632">
        <v>1</v>
      </c>
      <c r="I46" s="624">
        <v>1</v>
      </c>
      <c r="J46" s="632">
        <v>1</v>
      </c>
      <c r="K46" s="624">
        <v>1</v>
      </c>
      <c r="L46" s="632">
        <v>1</v>
      </c>
      <c r="M46" s="624">
        <v>0.33137444560313234</v>
      </c>
      <c r="N46" s="680">
        <v>0.33117150651527771</v>
      </c>
      <c r="O46"/>
      <c r="P46"/>
      <c r="V46" s="261"/>
      <c r="W46" s="261"/>
    </row>
    <row r="47" spans="1:23">
      <c r="O47"/>
      <c r="P47"/>
      <c r="V47" s="261"/>
      <c r="W47" s="261"/>
    </row>
    <row r="48" spans="1:23">
      <c r="O48"/>
      <c r="P48"/>
      <c r="V48" s="261"/>
      <c r="W48" s="261"/>
    </row>
    <row r="49" spans="11:23">
      <c r="K49"/>
      <c r="L49"/>
      <c r="M49"/>
      <c r="N49"/>
      <c r="O49"/>
      <c r="P49"/>
      <c r="V49" s="261"/>
      <c r="W49" s="261"/>
    </row>
    <row r="50" spans="11:23">
      <c r="K50"/>
      <c r="L50"/>
      <c r="M50"/>
      <c r="N50"/>
      <c r="O50"/>
      <c r="P50"/>
      <c r="V50" s="261"/>
      <c r="W50" s="261"/>
    </row>
    <row r="51" spans="11:23">
      <c r="K51"/>
      <c r="L51"/>
      <c r="M51"/>
      <c r="N51"/>
      <c r="O51"/>
      <c r="P51"/>
      <c r="V51" s="261"/>
      <c r="W51" s="261"/>
    </row>
    <row r="52" spans="11:23">
      <c r="K52"/>
      <c r="L52"/>
      <c r="M52"/>
      <c r="N52"/>
      <c r="O52"/>
      <c r="P52"/>
      <c r="V52" s="261"/>
      <c r="W52" s="261"/>
    </row>
    <row r="53" spans="11:23">
      <c r="K53"/>
      <c r="L53"/>
      <c r="M53"/>
      <c r="N53"/>
      <c r="O53"/>
      <c r="P53"/>
      <c r="V53" s="261"/>
      <c r="W53" s="261"/>
    </row>
  </sheetData>
  <mergeCells count="23">
    <mergeCell ref="K33:L33"/>
    <mergeCell ref="E17:J17"/>
    <mergeCell ref="E33:J33"/>
    <mergeCell ref="K34:L34"/>
    <mergeCell ref="I34:J34"/>
    <mergeCell ref="G34:H34"/>
    <mergeCell ref="E34:F34"/>
    <mergeCell ref="M33:N34"/>
    <mergeCell ref="M17:N18"/>
    <mergeCell ref="G2:H3"/>
    <mergeCell ref="C2:F2"/>
    <mergeCell ref="C17:D17"/>
    <mergeCell ref="C18:D18"/>
    <mergeCell ref="E18:F18"/>
    <mergeCell ref="G18:H18"/>
    <mergeCell ref="K17:L17"/>
    <mergeCell ref="K18:L18"/>
    <mergeCell ref="I2:J3"/>
    <mergeCell ref="K2:L3"/>
    <mergeCell ref="M2:N3"/>
    <mergeCell ref="I18:J18"/>
    <mergeCell ref="C34:D34"/>
    <mergeCell ref="C33:D33"/>
  </mergeCells>
  <pageMargins left="0.7" right="0.7" top="0.75" bottom="0.75" header="0.3" footer="0.3"/>
  <pageSetup orientation="portrait" horizontalDpi="4294967293"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L48"/>
  <sheetViews>
    <sheetView showGridLines="0" tabSelected="1" zoomScale="70" zoomScaleNormal="70" workbookViewId="0">
      <pane xSplit="1" ySplit="5" topLeftCell="U14" activePane="bottomRight" state="frozen"/>
      <selection pane="topRight" activeCell="B1" sqref="B1"/>
      <selection pane="bottomLeft" activeCell="A6" sqref="A6"/>
      <selection pane="bottomRight" activeCell="AH45" sqref="AH44:AH45"/>
    </sheetView>
  </sheetViews>
  <sheetFormatPr baseColWidth="10" defaultColWidth="23.28515625" defaultRowHeight="15"/>
  <cols>
    <col min="1" max="1" width="56.42578125" style="241" customWidth="1"/>
    <col min="2" max="4" width="20.7109375" style="241" customWidth="1"/>
    <col min="5" max="5" width="21" style="241" customWidth="1"/>
    <col min="6" max="6" width="22.85546875" style="241" customWidth="1"/>
    <col min="7" max="7" width="21" style="241" customWidth="1"/>
    <col min="8" max="8" width="21.5703125" style="241" customWidth="1"/>
    <col min="9" max="9" width="19.42578125" style="241" customWidth="1"/>
    <col min="10" max="10" width="20.7109375" style="241" customWidth="1"/>
    <col min="11" max="11" width="21" style="241" customWidth="1"/>
    <col min="12" max="12" width="22.42578125" style="241" customWidth="1"/>
    <col min="13" max="13" width="22.140625" style="241" customWidth="1"/>
    <col min="14" max="14" width="21.5703125" style="241" customWidth="1"/>
    <col min="15" max="15" width="21.42578125" style="241" customWidth="1"/>
    <col min="16" max="16" width="19.7109375" style="241" customWidth="1"/>
    <col min="17" max="17" width="19.28515625" style="241" customWidth="1"/>
    <col min="18" max="18" width="20.28515625" style="241" customWidth="1"/>
    <col min="19" max="19" width="20" style="241" customWidth="1"/>
    <col min="20" max="20" width="21.28515625" style="241" customWidth="1"/>
    <col min="21" max="21" width="19.7109375" style="241" customWidth="1"/>
    <col min="22" max="22" width="22.7109375" style="241" customWidth="1"/>
    <col min="23" max="23" width="20.42578125" style="241" customWidth="1"/>
    <col min="24" max="24" width="19.7109375" style="241" customWidth="1"/>
    <col min="25" max="25" width="19.28515625" style="241" customWidth="1"/>
    <col min="26" max="26" width="19.7109375" style="241" customWidth="1"/>
    <col min="27" max="27" width="21.42578125" style="241" customWidth="1"/>
    <col min="28" max="28" width="19.7109375" style="241" customWidth="1"/>
    <col min="29" max="29" width="19.28515625" style="241" customWidth="1"/>
    <col min="30" max="30" width="19.7109375" style="241" customWidth="1"/>
    <col min="31" max="31" width="19.28515625" style="241" customWidth="1"/>
    <col min="32" max="32" width="19.7109375" style="241" bestFit="1" customWidth="1"/>
    <col min="33" max="33" width="19.28515625" style="241" bestFit="1" customWidth="1"/>
    <col min="34" max="34" width="22.28515625" style="241" bestFit="1" customWidth="1"/>
    <col min="35" max="35" width="11.5703125" style="241" customWidth="1"/>
    <col min="36" max="36" width="9.7109375" style="241" customWidth="1"/>
    <col min="37" max="16384" width="23.28515625" style="241"/>
  </cols>
  <sheetData>
    <row r="1" spans="1:38">
      <c r="A1" s="240"/>
      <c r="B1" s="240"/>
      <c r="C1" s="240"/>
      <c r="D1" s="240"/>
      <c r="E1" s="240"/>
      <c r="F1" s="240"/>
      <c r="G1" s="240"/>
      <c r="H1" s="240"/>
      <c r="I1" s="240"/>
      <c r="J1" s="240"/>
      <c r="K1" s="240"/>
      <c r="L1" s="240"/>
      <c r="M1" s="240"/>
      <c r="N1" s="240"/>
      <c r="O1" s="240"/>
      <c r="R1" s="240"/>
      <c r="S1" s="240"/>
      <c r="T1" s="240"/>
      <c r="U1" s="240"/>
      <c r="V1" s="240"/>
      <c r="W1" s="240"/>
    </row>
    <row r="2" spans="1:38">
      <c r="A2" s="517"/>
      <c r="B2" s="517"/>
      <c r="C2" s="517"/>
      <c r="D2" s="517"/>
      <c r="E2" s="517"/>
      <c r="F2" s="517"/>
      <c r="G2" s="517"/>
      <c r="H2" s="517"/>
      <c r="I2" s="517"/>
      <c r="J2" s="518"/>
      <c r="K2" s="517"/>
      <c r="L2" s="517"/>
      <c r="M2" s="517"/>
      <c r="N2" s="517"/>
      <c r="O2" s="517"/>
      <c r="P2" s="517"/>
      <c r="Q2" s="517"/>
      <c r="R2" s="517"/>
      <c r="S2" s="517"/>
      <c r="T2" s="517"/>
      <c r="U2" s="517"/>
      <c r="V2" s="517"/>
      <c r="W2" s="517"/>
      <c r="X2" s="517"/>
      <c r="Y2" s="697"/>
      <c r="Z2" s="517"/>
      <c r="AA2" s="517"/>
      <c r="AB2" s="519"/>
      <c r="AC2" s="517"/>
      <c r="AD2" s="517"/>
      <c r="AE2" s="517"/>
      <c r="AF2" s="517"/>
      <c r="AG2" s="517"/>
    </row>
    <row r="3" spans="1:38" s="243" customFormat="1" ht="14.25" customHeight="1">
      <c r="A3" s="903" t="s">
        <v>16</v>
      </c>
      <c r="B3" s="899" t="s">
        <v>261</v>
      </c>
      <c r="C3" s="899"/>
      <c r="D3" s="899" t="s">
        <v>214</v>
      </c>
      <c r="E3" s="899"/>
      <c r="F3" s="899" t="s">
        <v>262</v>
      </c>
      <c r="G3" s="899"/>
      <c r="H3" s="899" t="s">
        <v>263</v>
      </c>
      <c r="I3" s="899"/>
      <c r="J3" s="899" t="s">
        <v>243</v>
      </c>
      <c r="K3" s="899"/>
      <c r="L3" s="899" t="s">
        <v>264</v>
      </c>
      <c r="M3" s="899"/>
      <c r="N3" s="899" t="s">
        <v>265</v>
      </c>
      <c r="O3" s="899"/>
      <c r="P3" s="899" t="s">
        <v>249</v>
      </c>
      <c r="Q3" s="899"/>
      <c r="R3" s="899" t="s">
        <v>266</v>
      </c>
      <c r="S3" s="899"/>
      <c r="T3" s="899" t="s">
        <v>267</v>
      </c>
      <c r="U3" s="899"/>
      <c r="V3" s="899" t="s">
        <v>268</v>
      </c>
      <c r="W3" s="899"/>
      <c r="X3" s="900" t="s">
        <v>5</v>
      </c>
      <c r="Y3" s="900"/>
      <c r="Z3" s="900" t="s">
        <v>6</v>
      </c>
      <c r="AA3" s="900"/>
      <c r="AB3" s="900" t="s">
        <v>7</v>
      </c>
      <c r="AC3" s="900"/>
      <c r="AD3" s="900" t="s">
        <v>44</v>
      </c>
      <c r="AE3" s="901"/>
      <c r="AF3" s="968" t="s">
        <v>269</v>
      </c>
      <c r="AG3" s="902"/>
      <c r="AH3" s="241"/>
      <c r="AI3" s="241"/>
      <c r="AJ3" s="241"/>
      <c r="AK3" s="241"/>
      <c r="AL3" s="241"/>
    </row>
    <row r="4" spans="1:38" s="713" customFormat="1" ht="46.5" customHeight="1">
      <c r="A4" s="904"/>
      <c r="B4" s="710" t="s">
        <v>480</v>
      </c>
      <c r="C4" s="711" t="s">
        <v>481</v>
      </c>
      <c r="D4" s="710" t="s">
        <v>480</v>
      </c>
      <c r="E4" s="711" t="s">
        <v>481</v>
      </c>
      <c r="F4" s="710" t="s">
        <v>480</v>
      </c>
      <c r="G4" s="711" t="s">
        <v>481</v>
      </c>
      <c r="H4" s="710" t="s">
        <v>480</v>
      </c>
      <c r="I4" s="711" t="s">
        <v>481</v>
      </c>
      <c r="J4" s="710" t="s">
        <v>480</v>
      </c>
      <c r="K4" s="711" t="s">
        <v>481</v>
      </c>
      <c r="L4" s="710" t="s">
        <v>480</v>
      </c>
      <c r="M4" s="711" t="s">
        <v>481</v>
      </c>
      <c r="N4" s="710" t="s">
        <v>480</v>
      </c>
      <c r="O4" s="711" t="s">
        <v>481</v>
      </c>
      <c r="P4" s="710" t="s">
        <v>480</v>
      </c>
      <c r="Q4" s="711" t="s">
        <v>481</v>
      </c>
      <c r="R4" s="710" t="s">
        <v>480</v>
      </c>
      <c r="S4" s="711" t="s">
        <v>481</v>
      </c>
      <c r="T4" s="710" t="s">
        <v>480</v>
      </c>
      <c r="U4" s="711" t="s">
        <v>481</v>
      </c>
      <c r="V4" s="710" t="s">
        <v>480</v>
      </c>
      <c r="W4" s="711" t="s">
        <v>481</v>
      </c>
      <c r="X4" s="710" t="str">
        <f>$V$4</f>
        <v xml:space="preserve"> September 2025</v>
      </c>
      <c r="Y4" s="711" t="str">
        <f>$W$4</f>
        <v xml:space="preserve"> September 2024</v>
      </c>
      <c r="Z4" s="710" t="str">
        <f>$V$4</f>
        <v xml:space="preserve"> September 2025</v>
      </c>
      <c r="AA4" s="711" t="str">
        <f>$W$4</f>
        <v xml:space="preserve"> September 2024</v>
      </c>
      <c r="AB4" s="710" t="str">
        <f>$V$4</f>
        <v xml:space="preserve"> September 2025</v>
      </c>
      <c r="AC4" s="711" t="str">
        <f>$W$4</f>
        <v xml:space="preserve"> September 2024</v>
      </c>
      <c r="AD4" s="710" t="str">
        <f>$V$4</f>
        <v xml:space="preserve"> September 2025</v>
      </c>
      <c r="AE4" s="711" t="str">
        <f>$W$4</f>
        <v xml:space="preserve"> September 2024</v>
      </c>
      <c r="AF4" s="710" t="str">
        <f>$V$4</f>
        <v xml:space="preserve"> September 2025</v>
      </c>
      <c r="AG4" s="710" t="str">
        <f>$W$4</f>
        <v xml:space="preserve"> September 2024</v>
      </c>
      <c r="AH4" s="712"/>
      <c r="AI4" s="712"/>
      <c r="AJ4" s="712"/>
      <c r="AK4" s="712"/>
      <c r="AL4" s="712"/>
    </row>
    <row r="5" spans="1:38" s="244" customFormat="1" ht="15.75">
      <c r="A5" s="522" t="s">
        <v>270</v>
      </c>
      <c r="B5" s="523"/>
      <c r="C5" s="523"/>
      <c r="D5" s="523"/>
      <c r="E5" s="523"/>
      <c r="F5" s="523"/>
      <c r="G5" s="523"/>
      <c r="H5" s="523"/>
      <c r="I5" s="523"/>
      <c r="J5" s="523"/>
      <c r="K5" s="523"/>
      <c r="L5" s="523"/>
      <c r="M5" s="523"/>
      <c r="N5" s="523"/>
      <c r="O5" s="523"/>
      <c r="P5" s="523"/>
      <c r="Q5" s="523"/>
      <c r="R5" s="523"/>
      <c r="S5" s="523"/>
      <c r="T5" s="523"/>
      <c r="U5" s="523"/>
      <c r="V5" s="523"/>
      <c r="W5" s="523"/>
      <c r="X5" s="523"/>
      <c r="Y5" s="522"/>
      <c r="Z5" s="523"/>
      <c r="AA5" s="522"/>
      <c r="AB5" s="523"/>
      <c r="AC5" s="522"/>
      <c r="AD5" s="523"/>
      <c r="AE5" s="522"/>
      <c r="AF5" s="524"/>
      <c r="AG5" s="537"/>
      <c r="AH5" s="241"/>
      <c r="AI5" s="241"/>
      <c r="AJ5" s="241"/>
      <c r="AK5" s="241"/>
      <c r="AL5" s="241"/>
    </row>
    <row r="6" spans="1:38" s="242" customFormat="1" ht="15.75">
      <c r="A6" s="525" t="s">
        <v>271</v>
      </c>
      <c r="B6" s="526">
        <v>1.8895</v>
      </c>
      <c r="C6" s="527">
        <v>2.5174499999999997</v>
      </c>
      <c r="D6" s="526">
        <v>1.6127466367170737</v>
      </c>
      <c r="E6" s="527">
        <v>1.9904087463280202</v>
      </c>
      <c r="F6" s="526">
        <v>0.95560078224608502</v>
      </c>
      <c r="G6" s="527">
        <v>1.2581423407952099</v>
      </c>
      <c r="H6" s="526">
        <v>0</v>
      </c>
      <c r="I6" s="527">
        <v>0</v>
      </c>
      <c r="J6" s="526">
        <v>12.858545667373372</v>
      </c>
      <c r="K6" s="527">
        <v>12.282933999999997</v>
      </c>
      <c r="L6" s="526">
        <v>11.5549293</v>
      </c>
      <c r="M6" s="527">
        <v>10.53857600764</v>
      </c>
      <c r="N6" s="526">
        <v>1.1330199999999999</v>
      </c>
      <c r="O6" s="527">
        <v>0.82035009729999997</v>
      </c>
      <c r="P6" s="526">
        <v>0.20784</v>
      </c>
      <c r="Q6" s="527">
        <v>0.28755000000000003</v>
      </c>
      <c r="R6" s="526">
        <v>1.4196805510999999</v>
      </c>
      <c r="S6" s="527">
        <v>1.3600433847</v>
      </c>
      <c r="T6" s="526">
        <v>0.19269166269482541</v>
      </c>
      <c r="U6" s="527">
        <v>0.19486665779882012</v>
      </c>
      <c r="V6" s="526">
        <v>0.35383907000000003</v>
      </c>
      <c r="W6" s="527">
        <v>0.32544444732980049</v>
      </c>
      <c r="X6" s="526">
        <f t="shared" ref="X6:Y10" si="0">B6</f>
        <v>1.8895</v>
      </c>
      <c r="Y6" s="527">
        <f t="shared" si="0"/>
        <v>2.5174499999999997</v>
      </c>
      <c r="Z6" s="526">
        <f t="shared" ref="Z6:AA9" si="1">D6+F6+H6+J6</f>
        <v>15.426893086336531</v>
      </c>
      <c r="AA6" s="527">
        <f t="shared" si="1"/>
        <v>15.531485087123228</v>
      </c>
      <c r="AB6" s="526">
        <f t="shared" ref="AB6:AC10" si="2">L6+N6</f>
        <v>12.6879493</v>
      </c>
      <c r="AC6" s="527">
        <f t="shared" si="2"/>
        <v>11.35892610494</v>
      </c>
      <c r="AD6" s="526">
        <f>R6+T6+V6</f>
        <v>1.9662112837948253</v>
      </c>
      <c r="AE6" s="557">
        <f t="shared" ref="AD6:AE10" si="3">S6+U6+W6</f>
        <v>1.8803544898286204</v>
      </c>
      <c r="AF6" s="551">
        <f>X6+Z6+AB6+AD6</f>
        <v>31.970553670131359</v>
      </c>
      <c r="AG6" s="564">
        <f t="shared" ref="AG6:AG22" si="4">Y6+AA6+AC6+AE6</f>
        <v>31.288215681891845</v>
      </c>
      <c r="AH6" s="241"/>
      <c r="AI6" s="241"/>
      <c r="AJ6" s="241"/>
      <c r="AK6" s="241"/>
      <c r="AL6" s="241"/>
    </row>
    <row r="7" spans="1:38">
      <c r="A7" s="245" t="s">
        <v>272</v>
      </c>
      <c r="B7" s="516">
        <v>1.8895</v>
      </c>
      <c r="C7" s="246">
        <v>2.5174499999999997</v>
      </c>
      <c r="D7" s="516">
        <v>1.6127466367170737</v>
      </c>
      <c r="E7" s="246">
        <v>1.9904087463280202</v>
      </c>
      <c r="F7" s="516">
        <v>0.95560078224608502</v>
      </c>
      <c r="G7" s="246">
        <v>1.2581423407952097</v>
      </c>
      <c r="H7" s="516">
        <v>0</v>
      </c>
      <c r="I7" s="246">
        <v>0</v>
      </c>
      <c r="J7" s="516">
        <v>0.8412424274207535</v>
      </c>
      <c r="K7" s="246">
        <v>0.64171458100481638</v>
      </c>
      <c r="L7" s="516">
        <v>11.385737600000001</v>
      </c>
      <c r="M7" s="246">
        <v>9.8044986264800009</v>
      </c>
      <c r="N7" s="516">
        <v>0</v>
      </c>
      <c r="O7" s="246">
        <v>0</v>
      </c>
      <c r="P7" s="516">
        <v>0</v>
      </c>
      <c r="Q7" s="246">
        <v>0</v>
      </c>
      <c r="R7" s="516">
        <v>1.2624631520000003</v>
      </c>
      <c r="S7" s="246">
        <v>1.192106898</v>
      </c>
      <c r="T7" s="516">
        <v>0.19269166269482521</v>
      </c>
      <c r="U7" s="246">
        <v>0.19486665779881981</v>
      </c>
      <c r="V7" s="516">
        <v>0.35383906999999998</v>
      </c>
      <c r="W7" s="246">
        <v>0.3254444473298006</v>
      </c>
      <c r="X7" s="516">
        <f t="shared" si="0"/>
        <v>1.8895</v>
      </c>
      <c r="Y7" s="246">
        <f t="shared" si="0"/>
        <v>2.5174499999999997</v>
      </c>
      <c r="Z7" s="516">
        <f t="shared" si="1"/>
        <v>3.4095898463839118</v>
      </c>
      <c r="AA7" s="246">
        <f t="shared" si="1"/>
        <v>3.8902656681280465</v>
      </c>
      <c r="AB7" s="516">
        <f>L7+N7</f>
        <v>11.385737600000001</v>
      </c>
      <c r="AC7" s="246">
        <f t="shared" si="2"/>
        <v>9.8044986264800009</v>
      </c>
      <c r="AD7" s="516">
        <f t="shared" si="3"/>
        <v>1.8089938846948255</v>
      </c>
      <c r="AE7" s="558">
        <f t="shared" si="3"/>
        <v>1.7124180031286205</v>
      </c>
      <c r="AF7" s="554">
        <f>X7+Z7+AB7+AD7</f>
        <v>18.493821331078738</v>
      </c>
      <c r="AG7" s="565">
        <f t="shared" si="4"/>
        <v>17.924632297736665</v>
      </c>
    </row>
    <row r="8" spans="1:38">
      <c r="A8" s="245" t="s">
        <v>273</v>
      </c>
      <c r="B8" s="516">
        <v>0</v>
      </c>
      <c r="C8" s="246">
        <v>0</v>
      </c>
      <c r="D8" s="516">
        <v>0</v>
      </c>
      <c r="E8" s="246">
        <v>0</v>
      </c>
      <c r="F8" s="516">
        <v>0</v>
      </c>
      <c r="G8" s="246">
        <v>0</v>
      </c>
      <c r="H8" s="516">
        <v>0</v>
      </c>
      <c r="I8" s="246">
        <v>0</v>
      </c>
      <c r="J8" s="516">
        <v>0</v>
      </c>
      <c r="K8" s="246">
        <v>0</v>
      </c>
      <c r="L8" s="516">
        <v>0.1691917</v>
      </c>
      <c r="M8" s="246">
        <v>0.73407738115999999</v>
      </c>
      <c r="N8" s="516">
        <v>0</v>
      </c>
      <c r="O8" s="246">
        <v>0</v>
      </c>
      <c r="P8" s="516">
        <v>0.20784205069389264</v>
      </c>
      <c r="Q8" s="246">
        <v>0.28754768641971079</v>
      </c>
      <c r="R8" s="516">
        <v>0</v>
      </c>
      <c r="S8" s="246">
        <v>0</v>
      </c>
      <c r="T8" s="544">
        <v>0</v>
      </c>
      <c r="U8" s="267">
        <v>0</v>
      </c>
      <c r="V8" s="516">
        <v>0</v>
      </c>
      <c r="W8" s="246">
        <v>0</v>
      </c>
      <c r="X8" s="516">
        <f t="shared" si="0"/>
        <v>0</v>
      </c>
      <c r="Y8" s="246">
        <f t="shared" si="0"/>
        <v>0</v>
      </c>
      <c r="Z8" s="516">
        <f t="shared" si="1"/>
        <v>0</v>
      </c>
      <c r="AA8" s="246">
        <f t="shared" si="1"/>
        <v>0</v>
      </c>
      <c r="AB8" s="516">
        <f t="shared" si="2"/>
        <v>0.1691917</v>
      </c>
      <c r="AC8" s="246">
        <f t="shared" si="2"/>
        <v>0.73407738115999999</v>
      </c>
      <c r="AD8" s="516">
        <f t="shared" si="3"/>
        <v>0</v>
      </c>
      <c r="AE8" s="558">
        <f t="shared" si="3"/>
        <v>0</v>
      </c>
      <c r="AF8" s="555">
        <f>X8+Z8+AB8+AD8</f>
        <v>0.1691917</v>
      </c>
      <c r="AG8" s="566">
        <f t="shared" si="4"/>
        <v>0.73407738115999999</v>
      </c>
    </row>
    <row r="9" spans="1:38">
      <c r="A9" s="245" t="s">
        <v>274</v>
      </c>
      <c r="B9" s="516">
        <v>0</v>
      </c>
      <c r="C9" s="246">
        <v>0</v>
      </c>
      <c r="D9" s="516">
        <v>0</v>
      </c>
      <c r="E9" s="246">
        <v>0</v>
      </c>
      <c r="F9" s="516">
        <v>0</v>
      </c>
      <c r="G9" s="246">
        <v>0</v>
      </c>
      <c r="H9" s="516">
        <v>0</v>
      </c>
      <c r="I9" s="246">
        <v>0</v>
      </c>
      <c r="J9" s="516">
        <v>10.047330189208033</v>
      </c>
      <c r="K9" s="246">
        <v>10.156456626880903</v>
      </c>
      <c r="L9" s="516">
        <v>0</v>
      </c>
      <c r="M9" s="246">
        <v>0</v>
      </c>
      <c r="N9" s="516">
        <v>0</v>
      </c>
      <c r="O9" s="246">
        <v>0</v>
      </c>
      <c r="P9" s="516">
        <v>0</v>
      </c>
      <c r="Q9" s="246">
        <v>0</v>
      </c>
      <c r="R9" s="516">
        <v>0</v>
      </c>
      <c r="S9" s="246">
        <v>0</v>
      </c>
      <c r="T9" s="544">
        <v>0</v>
      </c>
      <c r="U9" s="267">
        <v>0</v>
      </c>
      <c r="V9" s="516">
        <v>0</v>
      </c>
      <c r="W9" s="246">
        <v>0</v>
      </c>
      <c r="X9" s="516">
        <f t="shared" si="0"/>
        <v>0</v>
      </c>
      <c r="Y9" s="246">
        <f t="shared" si="0"/>
        <v>0</v>
      </c>
      <c r="Z9" s="516">
        <f t="shared" si="1"/>
        <v>10.047330189208033</v>
      </c>
      <c r="AA9" s="246">
        <f t="shared" si="1"/>
        <v>10.156456626880903</v>
      </c>
      <c r="AB9" s="516">
        <f t="shared" si="2"/>
        <v>0</v>
      </c>
      <c r="AC9" s="246">
        <f t="shared" si="2"/>
        <v>0</v>
      </c>
      <c r="AD9" s="516">
        <f t="shared" si="3"/>
        <v>0</v>
      </c>
      <c r="AE9" s="558">
        <f t="shared" si="3"/>
        <v>0</v>
      </c>
      <c r="AF9" s="555">
        <f>X9+Z9+AB9+AD9</f>
        <v>10.047330189208033</v>
      </c>
      <c r="AG9" s="566">
        <f t="shared" si="4"/>
        <v>10.156456626880903</v>
      </c>
    </row>
    <row r="10" spans="1:38">
      <c r="A10" s="528" t="s">
        <v>275</v>
      </c>
      <c r="B10" s="529">
        <v>0</v>
      </c>
      <c r="C10" s="530">
        <v>0</v>
      </c>
      <c r="D10" s="529">
        <v>0</v>
      </c>
      <c r="E10" s="530">
        <v>0</v>
      </c>
      <c r="F10" s="529">
        <v>0</v>
      </c>
      <c r="G10" s="530">
        <v>0</v>
      </c>
      <c r="H10" s="529">
        <v>0</v>
      </c>
      <c r="I10" s="530">
        <v>0</v>
      </c>
      <c r="J10" s="529">
        <v>1.9699730507445847</v>
      </c>
      <c r="K10" s="530">
        <v>1.4847615949401551</v>
      </c>
      <c r="L10" s="529">
        <v>0</v>
      </c>
      <c r="M10" s="530">
        <v>0</v>
      </c>
      <c r="N10" s="529">
        <v>1.1330199999999999</v>
      </c>
      <c r="O10" s="530">
        <v>0.82035009729999997</v>
      </c>
      <c r="P10" s="529">
        <v>0</v>
      </c>
      <c r="Q10" s="530">
        <v>0</v>
      </c>
      <c r="R10" s="529">
        <v>0.15721739909999999</v>
      </c>
      <c r="S10" s="530">
        <v>0.1679364867</v>
      </c>
      <c r="T10" s="545">
        <v>0</v>
      </c>
      <c r="U10" s="531">
        <v>0</v>
      </c>
      <c r="V10" s="529">
        <v>0</v>
      </c>
      <c r="W10" s="530">
        <v>0</v>
      </c>
      <c r="X10" s="529">
        <f t="shared" si="0"/>
        <v>0</v>
      </c>
      <c r="Y10" s="530">
        <f t="shared" si="0"/>
        <v>0</v>
      </c>
      <c r="Z10" s="529">
        <f>D10+F10+H10+J10</f>
        <v>1.9699730507445847</v>
      </c>
      <c r="AA10" s="530">
        <f>E10+G10+I10+K10+D10</f>
        <v>1.4847615949401551</v>
      </c>
      <c r="AB10" s="529">
        <f t="shared" si="2"/>
        <v>1.1330199999999999</v>
      </c>
      <c r="AC10" s="530">
        <f t="shared" si="2"/>
        <v>0.82035009729999997</v>
      </c>
      <c r="AD10" s="529">
        <f t="shared" si="3"/>
        <v>0.15721739909999999</v>
      </c>
      <c r="AE10" s="559">
        <f t="shared" si="3"/>
        <v>0.1679364867</v>
      </c>
      <c r="AF10" s="552">
        <f>X10+Z10+AB10+AD10</f>
        <v>3.2602104498445845</v>
      </c>
      <c r="AG10" s="567">
        <f t="shared" si="4"/>
        <v>2.4730481789401551</v>
      </c>
    </row>
    <row r="11" spans="1:38" s="242" customFormat="1" ht="15.75">
      <c r="A11" s="532" t="s">
        <v>276</v>
      </c>
      <c r="B11" s="533">
        <f t="shared" ref="B11:AG11" si="5">SUM(B13:B15)</f>
        <v>1.47E-3</v>
      </c>
      <c r="C11" s="534">
        <f t="shared" si="5"/>
        <v>9.8999999999999999E-4</v>
      </c>
      <c r="D11" s="533">
        <f t="shared" si="5"/>
        <v>1.601766005442</v>
      </c>
      <c r="E11" s="534">
        <f t="shared" si="5"/>
        <v>1.644986038401</v>
      </c>
      <c r="F11" s="533">
        <f t="shared" si="5"/>
        <v>0.17653042435199998</v>
      </c>
      <c r="G11" s="534">
        <f t="shared" si="5"/>
        <v>0.14486170852899999</v>
      </c>
      <c r="H11" s="533">
        <f t="shared" si="5"/>
        <v>24.987368460000006</v>
      </c>
      <c r="I11" s="534">
        <f t="shared" si="5"/>
        <v>22.167410133358253</v>
      </c>
      <c r="J11" s="533">
        <f t="shared" si="5"/>
        <v>7.7518860000000016</v>
      </c>
      <c r="K11" s="534">
        <f t="shared" si="5"/>
        <v>7.0362859999999987</v>
      </c>
      <c r="L11" s="533">
        <f t="shared" si="5"/>
        <v>2.6090638000000004</v>
      </c>
      <c r="M11" s="534">
        <f t="shared" si="5"/>
        <v>3.3311867963960005</v>
      </c>
      <c r="N11" s="533">
        <f t="shared" si="5"/>
        <v>1.5110643000000001</v>
      </c>
      <c r="O11" s="534">
        <f t="shared" si="5"/>
        <v>1.5369892488000003</v>
      </c>
      <c r="P11" s="533">
        <f t="shared" si="5"/>
        <v>9.9599097514432577E-2</v>
      </c>
      <c r="Q11" s="534">
        <f t="shared" si="5"/>
        <v>4.6538992017598389E-2</v>
      </c>
      <c r="R11" s="533">
        <f t="shared" si="5"/>
        <v>0.45823615569308968</v>
      </c>
      <c r="S11" s="534">
        <f t="shared" si="5"/>
        <v>0.54093229895377004</v>
      </c>
      <c r="T11" s="533">
        <f t="shared" si="5"/>
        <v>0</v>
      </c>
      <c r="U11" s="534">
        <f t="shared" si="5"/>
        <v>0</v>
      </c>
      <c r="V11" s="533">
        <f t="shared" si="5"/>
        <v>0.58035027967523889</v>
      </c>
      <c r="W11" s="534">
        <f t="shared" si="5"/>
        <v>0.37893010478651501</v>
      </c>
      <c r="X11" s="533">
        <f t="shared" si="5"/>
        <v>1.47E-3</v>
      </c>
      <c r="Y11" s="534">
        <f t="shared" si="5"/>
        <v>9.8999999999999999E-4</v>
      </c>
      <c r="Z11" s="533">
        <f t="shared" si="5"/>
        <v>34.517550889794009</v>
      </c>
      <c r="AA11" s="534">
        <f t="shared" si="5"/>
        <v>32.595309885730245</v>
      </c>
      <c r="AB11" s="533">
        <f t="shared" si="5"/>
        <v>4.1201281000000005</v>
      </c>
      <c r="AC11" s="534">
        <f t="shared" si="5"/>
        <v>4.8681760451960008</v>
      </c>
      <c r="AD11" s="533">
        <f t="shared" si="5"/>
        <v>1.0385864353683285</v>
      </c>
      <c r="AE11" s="560">
        <f t="shared" si="5"/>
        <v>0.91986240374028505</v>
      </c>
      <c r="AF11" s="547">
        <f t="shared" si="5"/>
        <v>39.677735425162339</v>
      </c>
      <c r="AG11" s="568">
        <f t="shared" si="5"/>
        <v>38.384338334666538</v>
      </c>
      <c r="AH11" s="241"/>
      <c r="AI11" s="241"/>
      <c r="AJ11" s="241"/>
      <c r="AK11" s="241"/>
      <c r="AL11" s="241"/>
    </row>
    <row r="12" spans="1:38" s="242" customFormat="1" ht="15.75">
      <c r="A12" s="535" t="s">
        <v>277</v>
      </c>
      <c r="B12" s="526">
        <f t="shared" ref="B12:AG12" si="6">SUM(B14:B15)</f>
        <v>1.47E-3</v>
      </c>
      <c r="C12" s="527">
        <f t="shared" si="6"/>
        <v>1.39E-3</v>
      </c>
      <c r="D12" s="526">
        <f t="shared" si="6"/>
        <v>1.601766005442</v>
      </c>
      <c r="E12" s="527">
        <f t="shared" si="6"/>
        <v>1.644986038401</v>
      </c>
      <c r="F12" s="526">
        <f t="shared" si="6"/>
        <v>0.17653042435199998</v>
      </c>
      <c r="G12" s="527">
        <f t="shared" si="6"/>
        <v>0.14486170852899999</v>
      </c>
      <c r="H12" s="526">
        <f t="shared" si="6"/>
        <v>7.399964991000008</v>
      </c>
      <c r="I12" s="527">
        <f t="shared" si="6"/>
        <v>6.1501255043618164</v>
      </c>
      <c r="J12" s="526">
        <f t="shared" si="6"/>
        <v>5.8391814400000017</v>
      </c>
      <c r="K12" s="527">
        <f t="shared" si="6"/>
        <v>5.4159250000024244</v>
      </c>
      <c r="L12" s="526">
        <f t="shared" si="6"/>
        <v>2.6090638000000004</v>
      </c>
      <c r="M12" s="527">
        <f t="shared" si="6"/>
        <v>3.3311867963960005</v>
      </c>
      <c r="N12" s="526">
        <f t="shared" si="6"/>
        <v>1.5110643000000001</v>
      </c>
      <c r="O12" s="527">
        <f t="shared" si="6"/>
        <v>1.5369892488000003</v>
      </c>
      <c r="P12" s="526">
        <f t="shared" si="6"/>
        <v>9.9599097514432577E-2</v>
      </c>
      <c r="Q12" s="527">
        <f t="shared" si="6"/>
        <v>4.6538992017598389E-2</v>
      </c>
      <c r="R12" s="526">
        <f t="shared" si="6"/>
        <v>0.30803473035712647</v>
      </c>
      <c r="S12" s="527">
        <f t="shared" si="6"/>
        <v>0.46154820211312692</v>
      </c>
      <c r="T12" s="526">
        <f t="shared" si="6"/>
        <v>0</v>
      </c>
      <c r="U12" s="527">
        <f t="shared" si="6"/>
        <v>0</v>
      </c>
      <c r="V12" s="526">
        <f t="shared" si="6"/>
        <v>0.32551274945222614</v>
      </c>
      <c r="W12" s="527">
        <f t="shared" si="6"/>
        <v>0.14063396359124636</v>
      </c>
      <c r="X12" s="526">
        <f t="shared" si="6"/>
        <v>1.47E-3</v>
      </c>
      <c r="Y12" s="527">
        <f t="shared" si="6"/>
        <v>1.39E-3</v>
      </c>
      <c r="Z12" s="526">
        <f t="shared" si="6"/>
        <v>15.017442860794009</v>
      </c>
      <c r="AA12" s="527">
        <f t="shared" si="6"/>
        <v>14.957664256736241</v>
      </c>
      <c r="AB12" s="526">
        <f t="shared" si="6"/>
        <v>4.1201281000000005</v>
      </c>
      <c r="AC12" s="527">
        <f t="shared" si="6"/>
        <v>4.8681760451960008</v>
      </c>
      <c r="AD12" s="526">
        <f t="shared" si="6"/>
        <v>0.63354747980935255</v>
      </c>
      <c r="AE12" s="557">
        <f t="shared" si="6"/>
        <v>0.60218216570437322</v>
      </c>
      <c r="AF12" s="549">
        <f t="shared" si="6"/>
        <v>19.772588440603364</v>
      </c>
      <c r="AG12" s="569">
        <f t="shared" si="6"/>
        <v>20.429412467636617</v>
      </c>
      <c r="AH12" s="241"/>
      <c r="AI12" s="241"/>
      <c r="AJ12" s="241"/>
      <c r="AK12" s="241"/>
      <c r="AL12" s="241"/>
    </row>
    <row r="13" spans="1:38">
      <c r="A13" s="245" t="s">
        <v>278</v>
      </c>
      <c r="B13" s="516">
        <v>0</v>
      </c>
      <c r="C13" s="246">
        <v>-4.0000000000000002E-4</v>
      </c>
      <c r="D13" s="516">
        <v>0</v>
      </c>
      <c r="E13" s="246">
        <v>0</v>
      </c>
      <c r="F13" s="516">
        <v>0</v>
      </c>
      <c r="G13" s="246">
        <v>0</v>
      </c>
      <c r="H13" s="516">
        <v>17.587403468999998</v>
      </c>
      <c r="I13" s="246">
        <v>16.017284628996435</v>
      </c>
      <c r="J13" s="516">
        <v>1.9127045600000001</v>
      </c>
      <c r="K13" s="246">
        <v>1.6203609999975737</v>
      </c>
      <c r="L13" s="516">
        <v>0</v>
      </c>
      <c r="M13" s="246">
        <v>0</v>
      </c>
      <c r="N13" s="516">
        <v>0</v>
      </c>
      <c r="O13" s="246">
        <v>0</v>
      </c>
      <c r="P13" s="516">
        <v>0</v>
      </c>
      <c r="Q13" s="246">
        <v>0</v>
      </c>
      <c r="R13" s="516">
        <v>0.15020142533596323</v>
      </c>
      <c r="S13" s="246">
        <v>7.9384096840643084E-2</v>
      </c>
      <c r="T13" s="544">
        <v>0</v>
      </c>
      <c r="U13" s="267">
        <v>0</v>
      </c>
      <c r="V13" s="516">
        <v>0.25483753022301281</v>
      </c>
      <c r="W13" s="246">
        <v>0.23829614119526868</v>
      </c>
      <c r="X13" s="516">
        <f t="shared" ref="X13:Y16" si="7">B13</f>
        <v>0</v>
      </c>
      <c r="Y13" s="246">
        <f t="shared" si="7"/>
        <v>-4.0000000000000002E-4</v>
      </c>
      <c r="Z13" s="516">
        <f>D13+F13+H13+J13</f>
        <v>19.500108029</v>
      </c>
      <c r="AA13" s="246">
        <f>E13+G13+I13+K13+D13</f>
        <v>17.637645628994008</v>
      </c>
      <c r="AB13" s="516">
        <f t="shared" ref="AB13:AC16" si="8">L13+N13</f>
        <v>0</v>
      </c>
      <c r="AC13" s="246">
        <f t="shared" si="8"/>
        <v>0</v>
      </c>
      <c r="AD13" s="516">
        <f t="shared" ref="AD13:AE15" si="9">R13+T13+V13</f>
        <v>0.40503895555897607</v>
      </c>
      <c r="AE13" s="558">
        <f t="shared" si="9"/>
        <v>0.31768023803591178</v>
      </c>
      <c r="AF13" s="554">
        <f>X13+Z13+AB13+AD13</f>
        <v>19.905146984558975</v>
      </c>
      <c r="AG13" s="565">
        <f t="shared" si="4"/>
        <v>17.954925867029921</v>
      </c>
    </row>
    <row r="14" spans="1:38">
      <c r="A14" s="245" t="s">
        <v>279</v>
      </c>
      <c r="B14" s="516">
        <v>0</v>
      </c>
      <c r="C14" s="246">
        <v>0</v>
      </c>
      <c r="D14" s="516">
        <v>0.49140000000000006</v>
      </c>
      <c r="E14" s="246">
        <v>0.52607999999999988</v>
      </c>
      <c r="F14" s="516">
        <v>0</v>
      </c>
      <c r="G14" s="246">
        <v>0</v>
      </c>
      <c r="H14" s="516">
        <v>7.399964991000008</v>
      </c>
      <c r="I14" s="246">
        <v>6.1501255043618164</v>
      </c>
      <c r="J14" s="516">
        <v>4.4808165613013443E-2</v>
      </c>
      <c r="K14" s="246">
        <v>2.5263066539537248E-4</v>
      </c>
      <c r="L14" s="516">
        <v>1.0547363000000001</v>
      </c>
      <c r="M14" s="246">
        <v>1.0292233471300001</v>
      </c>
      <c r="N14" s="516">
        <v>0.6908453</v>
      </c>
      <c r="O14" s="246">
        <v>0.77941474580000003</v>
      </c>
      <c r="P14" s="516">
        <v>0</v>
      </c>
      <c r="Q14" s="246">
        <v>0</v>
      </c>
      <c r="R14" s="516">
        <v>5.0852459000000003E-2</v>
      </c>
      <c r="S14" s="246">
        <v>8.5925197999999994E-2</v>
      </c>
      <c r="T14" s="544">
        <v>0</v>
      </c>
      <c r="U14" s="267">
        <v>0</v>
      </c>
      <c r="V14" s="516">
        <v>2.9060000000000032E-3</v>
      </c>
      <c r="W14" s="246">
        <v>2.7720000000000095E-2</v>
      </c>
      <c r="X14" s="516">
        <f t="shared" si="7"/>
        <v>0</v>
      </c>
      <c r="Y14" s="246">
        <f t="shared" si="7"/>
        <v>0</v>
      </c>
      <c r="Z14" s="516">
        <f>D14+F14+H14+J14</f>
        <v>7.9361731566130223</v>
      </c>
      <c r="AA14" s="246">
        <f>E14+G14+I14+K14+D14</f>
        <v>7.1678581350272115</v>
      </c>
      <c r="AB14" s="516">
        <f t="shared" si="8"/>
        <v>1.7455816</v>
      </c>
      <c r="AC14" s="246">
        <f t="shared" si="8"/>
        <v>1.8086380929300001</v>
      </c>
      <c r="AD14" s="516">
        <f t="shared" si="9"/>
        <v>5.3758459000000008E-2</v>
      </c>
      <c r="AE14" s="558">
        <f t="shared" si="9"/>
        <v>0.11364519800000009</v>
      </c>
      <c r="AF14" s="555">
        <f>X14+Z14+AB14+AD14</f>
        <v>9.7355132156130235</v>
      </c>
      <c r="AG14" s="566">
        <f t="shared" si="4"/>
        <v>9.0901414259572118</v>
      </c>
    </row>
    <row r="15" spans="1:38">
      <c r="A15" s="528" t="s">
        <v>280</v>
      </c>
      <c r="B15" s="529">
        <v>1.47E-3</v>
      </c>
      <c r="C15" s="530">
        <v>1.39E-3</v>
      </c>
      <c r="D15" s="529">
        <v>1.1103660054419999</v>
      </c>
      <c r="E15" s="530">
        <v>1.1189060384010001</v>
      </c>
      <c r="F15" s="529">
        <v>0.17653042435199998</v>
      </c>
      <c r="G15" s="530">
        <v>0.14486170852899999</v>
      </c>
      <c r="H15" s="529">
        <v>0</v>
      </c>
      <c r="I15" s="530">
        <v>0</v>
      </c>
      <c r="J15" s="529">
        <v>5.794373274386988</v>
      </c>
      <c r="K15" s="530">
        <v>5.4156723693370292</v>
      </c>
      <c r="L15" s="529">
        <v>1.5543275000000001</v>
      </c>
      <c r="M15" s="530">
        <v>2.3019634492660002</v>
      </c>
      <c r="N15" s="529">
        <v>0.82021900000000003</v>
      </c>
      <c r="O15" s="530">
        <v>0.75757450300000018</v>
      </c>
      <c r="P15" s="529">
        <v>9.9599097514432577E-2</v>
      </c>
      <c r="Q15" s="530">
        <v>4.6538992017598389E-2</v>
      </c>
      <c r="R15" s="529">
        <v>0.25718227135712646</v>
      </c>
      <c r="S15" s="530">
        <v>0.37562300411312693</v>
      </c>
      <c r="T15" s="545">
        <v>0</v>
      </c>
      <c r="U15" s="531">
        <v>0</v>
      </c>
      <c r="V15" s="529">
        <v>0.32260674945222612</v>
      </c>
      <c r="W15" s="530">
        <v>0.11291396359124625</v>
      </c>
      <c r="X15" s="529">
        <f t="shared" si="7"/>
        <v>1.47E-3</v>
      </c>
      <c r="Y15" s="530">
        <f t="shared" si="7"/>
        <v>1.39E-3</v>
      </c>
      <c r="Z15" s="529">
        <f>D15+F15+H15+J15</f>
        <v>7.081269704180988</v>
      </c>
      <c r="AA15" s="530">
        <f>E15+G15+I15+K15+D15</f>
        <v>7.7898061217090291</v>
      </c>
      <c r="AB15" s="529">
        <f t="shared" si="8"/>
        <v>2.3745465000000001</v>
      </c>
      <c r="AC15" s="530">
        <f t="shared" si="8"/>
        <v>3.0595379522660004</v>
      </c>
      <c r="AD15" s="529">
        <f t="shared" si="9"/>
        <v>0.57978902080935257</v>
      </c>
      <c r="AE15" s="559">
        <f t="shared" si="9"/>
        <v>0.48853696770437316</v>
      </c>
      <c r="AF15" s="552">
        <f>X15+Z15+AB15+AD15</f>
        <v>10.037075224990341</v>
      </c>
      <c r="AG15" s="567">
        <f t="shared" si="4"/>
        <v>11.339271041679403</v>
      </c>
    </row>
    <row r="16" spans="1:38" s="242" customFormat="1" ht="15.75">
      <c r="A16" s="539" t="s">
        <v>281</v>
      </c>
      <c r="B16" s="543">
        <v>0</v>
      </c>
      <c r="C16" s="539">
        <v>0</v>
      </c>
      <c r="D16" s="543">
        <v>0</v>
      </c>
      <c r="E16" s="539">
        <v>0</v>
      </c>
      <c r="F16" s="543">
        <v>0</v>
      </c>
      <c r="G16" s="539">
        <v>0</v>
      </c>
      <c r="H16" s="543">
        <v>0</v>
      </c>
      <c r="I16" s="539">
        <v>0</v>
      </c>
      <c r="J16" s="540">
        <v>0</v>
      </c>
      <c r="K16" s="541">
        <v>0</v>
      </c>
      <c r="L16" s="540">
        <v>8.7167400000000006E-2</v>
      </c>
      <c r="M16" s="541">
        <v>0.13473844472400001</v>
      </c>
      <c r="N16" s="540">
        <v>4.3987999999999996E-3</v>
      </c>
      <c r="O16" s="541">
        <v>4.3862793000000004E-3</v>
      </c>
      <c r="P16" s="543">
        <v>0</v>
      </c>
      <c r="Q16" s="539">
        <v>0</v>
      </c>
      <c r="R16" s="543">
        <v>0</v>
      </c>
      <c r="S16" s="539">
        <v>0</v>
      </c>
      <c r="T16" s="546">
        <v>0</v>
      </c>
      <c r="U16" s="542">
        <v>0</v>
      </c>
      <c r="V16" s="543">
        <v>0</v>
      </c>
      <c r="W16" s="539">
        <v>0</v>
      </c>
      <c r="X16" s="543">
        <f t="shared" si="7"/>
        <v>0</v>
      </c>
      <c r="Y16" s="539">
        <f t="shared" si="7"/>
        <v>0</v>
      </c>
      <c r="Z16" s="543">
        <f>D16+F16+H16+J16</f>
        <v>0</v>
      </c>
      <c r="AA16" s="539">
        <f>E16+G16+I16+K16+D16</f>
        <v>0</v>
      </c>
      <c r="AB16" s="540">
        <f t="shared" si="8"/>
        <v>9.15662E-2</v>
      </c>
      <c r="AC16" s="541">
        <f t="shared" si="8"/>
        <v>0.139124724024</v>
      </c>
      <c r="AD16" s="543">
        <f t="shared" ref="AD16" si="10">R16+T16+V16</f>
        <v>0</v>
      </c>
      <c r="AE16" s="561">
        <f t="shared" ref="AE16" si="11">S16+U16+W16</f>
        <v>0</v>
      </c>
      <c r="AF16" s="548">
        <f>X16+Z16+AB16+AD16</f>
        <v>9.15662E-2</v>
      </c>
      <c r="AG16" s="570">
        <f t="shared" si="4"/>
        <v>0.139124724024</v>
      </c>
      <c r="AH16" s="241"/>
      <c r="AI16" s="241"/>
      <c r="AJ16" s="241"/>
      <c r="AK16" s="241"/>
      <c r="AL16" s="241"/>
    </row>
    <row r="17" spans="1:38" s="242" customFormat="1" ht="15.75">
      <c r="A17" s="539" t="s">
        <v>282</v>
      </c>
      <c r="B17" s="540">
        <f t="shared" ref="B17" si="12">SUM(B19:B22)</f>
        <v>1.89096</v>
      </c>
      <c r="C17" s="541">
        <f t="shared" ref="C17" si="13">SUM(C19:C22)</f>
        <v>2.51885</v>
      </c>
      <c r="D17" s="540">
        <f t="shared" ref="D17:AF17" si="14">SUM(D19:D22)</f>
        <v>3.2145126421589012</v>
      </c>
      <c r="E17" s="541">
        <f t="shared" ref="E17" si="15">SUM(E19:E22)</f>
        <v>3.6353947847289625</v>
      </c>
      <c r="F17" s="540">
        <f t="shared" si="14"/>
        <v>1.1321312065980851</v>
      </c>
      <c r="G17" s="541">
        <f t="shared" ref="G17" si="16">SUM(G19:G22)</f>
        <v>1.40300404932421</v>
      </c>
      <c r="H17" s="540">
        <f t="shared" si="14"/>
        <v>24.98736846000001</v>
      </c>
      <c r="I17" s="541">
        <f t="shared" ref="I17" si="17">SUM(I19:I22)</f>
        <v>22.167410133358239</v>
      </c>
      <c r="J17" s="540">
        <f t="shared" si="14"/>
        <v>20.610430999999984</v>
      </c>
      <c r="K17" s="541">
        <f>SUM(K19:K22)</f>
        <v>19.319221000000006</v>
      </c>
      <c r="L17" s="540">
        <f>SUM(L19:L22)</f>
        <v>14.076825700000001</v>
      </c>
      <c r="M17" s="541">
        <f>SUM(M19:M22)</f>
        <v>13.735050312865999</v>
      </c>
      <c r="N17" s="540">
        <f t="shared" si="14"/>
        <v>2.6484831</v>
      </c>
      <c r="O17" s="541">
        <f t="shared" ref="O17" si="18">SUM(O19:O22)</f>
        <v>2.3617530668</v>
      </c>
      <c r="P17" s="540">
        <f>SUM(P19:P22)</f>
        <v>0.30744114820832524</v>
      </c>
      <c r="Q17" s="541">
        <f t="shared" ref="Q17" si="19">SUM(Q19:Q22)</f>
        <v>0.33408667843730921</v>
      </c>
      <c r="R17" s="540">
        <f t="shared" ref="R17:AD17" si="20">SUM(R19:R22)</f>
        <v>1.8779167067930898</v>
      </c>
      <c r="S17" s="541">
        <f t="shared" si="20"/>
        <v>1.9009701004586739</v>
      </c>
      <c r="T17" s="540">
        <f t="shared" si="20"/>
        <v>0.19269166269482521</v>
      </c>
      <c r="U17" s="541">
        <f t="shared" si="20"/>
        <v>0.19486665779881981</v>
      </c>
      <c r="V17" s="540">
        <f t="shared" si="20"/>
        <v>0.93416757767523895</v>
      </c>
      <c r="W17" s="541">
        <f t="shared" si="20"/>
        <v>0.70437455211631561</v>
      </c>
      <c r="X17" s="540">
        <f t="shared" si="20"/>
        <v>1.89096</v>
      </c>
      <c r="Y17" s="541">
        <f t="shared" si="20"/>
        <v>2.51885</v>
      </c>
      <c r="Z17" s="540">
        <f>SUM(Z19:Z22)</f>
        <v>49.944443308756981</v>
      </c>
      <c r="AA17" s="541">
        <f t="shared" si="20"/>
        <v>46.525029967411413</v>
      </c>
      <c r="AB17" s="540">
        <f t="shared" si="20"/>
        <v>16.725308800000001</v>
      </c>
      <c r="AC17" s="541">
        <f t="shared" si="20"/>
        <v>16.096803379666</v>
      </c>
      <c r="AD17" s="540">
        <f t="shared" si="20"/>
        <v>3.0047759471631537</v>
      </c>
      <c r="AE17" s="562">
        <f t="shared" ref="AE17" si="21">SUM(AE19:AE22)</f>
        <v>2.8002113103738093</v>
      </c>
      <c r="AF17" s="547">
        <f t="shared" si="14"/>
        <v>71.565488055920127</v>
      </c>
      <c r="AG17" s="568">
        <f t="shared" si="4"/>
        <v>67.940894657451224</v>
      </c>
      <c r="AH17" s="241"/>
      <c r="AI17" s="241"/>
      <c r="AJ17" s="241"/>
      <c r="AK17" s="241"/>
      <c r="AL17" s="241"/>
    </row>
    <row r="18" spans="1:38" s="242" customFormat="1" ht="15.75">
      <c r="A18" s="539" t="s">
        <v>283</v>
      </c>
      <c r="B18" s="540">
        <f t="shared" ref="B18:C18" si="22">SUM(B19:B21)</f>
        <v>1.89096</v>
      </c>
      <c r="C18" s="541">
        <f t="shared" si="22"/>
        <v>2.51885</v>
      </c>
      <c r="D18" s="540">
        <f t="shared" ref="D18:AF18" si="23">SUM(D19:D21)</f>
        <v>0.15974464215890122</v>
      </c>
      <c r="E18" s="541">
        <f t="shared" ref="E18" si="24">SUM(E19:E21)</f>
        <v>0.50525478472896235</v>
      </c>
      <c r="F18" s="540">
        <f t="shared" si="23"/>
        <v>0.72185120659808499</v>
      </c>
      <c r="G18" s="541">
        <f t="shared" ref="G18" si="25">SUM(G19:G21)</f>
        <v>0.99087604932421003</v>
      </c>
      <c r="H18" s="540">
        <f t="shared" si="23"/>
        <v>23.086763740000009</v>
      </c>
      <c r="I18" s="541">
        <f t="shared" ref="I18" si="26">SUM(I19:I21)</f>
        <v>20.502049133360668</v>
      </c>
      <c r="J18" s="540">
        <f t="shared" si="23"/>
        <v>6.4759756909999879</v>
      </c>
      <c r="K18" s="541">
        <f t="shared" ref="K18" si="27">SUM(K19:K21)</f>
        <v>6.8888460000043992</v>
      </c>
      <c r="L18" s="540">
        <f t="shared" si="23"/>
        <v>14.076825700000001</v>
      </c>
      <c r="M18" s="541">
        <f t="shared" ref="M18" si="28">SUM(M19:M21)</f>
        <v>13.735050312865999</v>
      </c>
      <c r="N18" s="540">
        <f t="shared" si="23"/>
        <v>2.6484831</v>
      </c>
      <c r="O18" s="541">
        <f t="shared" ref="O18" si="29">SUM(O19:O21)</f>
        <v>2.3617530668</v>
      </c>
      <c r="P18" s="540">
        <f>SUM(P19:P21)</f>
        <v>0.30744114820832524</v>
      </c>
      <c r="Q18" s="541">
        <f t="shared" ref="Q18" si="30">SUM(Q19:Q21)</f>
        <v>0.33408667843730921</v>
      </c>
      <c r="R18" s="540">
        <f t="shared" si="23"/>
        <v>1.7277152814571266</v>
      </c>
      <c r="S18" s="541">
        <f t="shared" ref="S18:T18" si="31">SUM(S19:S21)</f>
        <v>1.8215860036180307</v>
      </c>
      <c r="T18" s="540">
        <f t="shared" si="31"/>
        <v>0.19269166269482521</v>
      </c>
      <c r="U18" s="541">
        <f t="shared" ref="U18:W18" si="32">SUM(U19:U21)</f>
        <v>0.19486665779881981</v>
      </c>
      <c r="V18" s="540">
        <f t="shared" si="32"/>
        <v>0.67933004745222614</v>
      </c>
      <c r="W18" s="541">
        <f t="shared" si="32"/>
        <v>0.46567841092104689</v>
      </c>
      <c r="X18" s="540">
        <f t="shared" si="23"/>
        <v>1.89096</v>
      </c>
      <c r="Y18" s="541">
        <f t="shared" si="23"/>
        <v>2.51885</v>
      </c>
      <c r="Z18" s="540">
        <f t="shared" si="23"/>
        <v>30.444335279756984</v>
      </c>
      <c r="AA18" s="541">
        <f t="shared" si="23"/>
        <v>28.887025967418239</v>
      </c>
      <c r="AB18" s="540">
        <f t="shared" si="23"/>
        <v>16.725308800000001</v>
      </c>
      <c r="AC18" s="541">
        <f t="shared" si="23"/>
        <v>16.096803379666</v>
      </c>
      <c r="AD18" s="540">
        <f>SUM(AD19:AD21)</f>
        <v>2.5997369916041775</v>
      </c>
      <c r="AE18" s="562">
        <f>SUM(AE19:AE21)</f>
        <v>2.4821310723378973</v>
      </c>
      <c r="AF18" s="549">
        <f t="shared" si="23"/>
        <v>51.660341071361159</v>
      </c>
      <c r="AG18" s="569">
        <f t="shared" si="4"/>
        <v>49.984810419422139</v>
      </c>
      <c r="AH18" s="717"/>
      <c r="AI18" s="717"/>
      <c r="AJ18" s="241"/>
      <c r="AK18" s="241"/>
      <c r="AL18" s="241"/>
    </row>
    <row r="19" spans="1:38">
      <c r="A19" s="245" t="s">
        <v>284</v>
      </c>
      <c r="B19" s="516">
        <v>1.89096</v>
      </c>
      <c r="C19" s="246">
        <v>2.51885</v>
      </c>
      <c r="D19" s="516">
        <v>0</v>
      </c>
      <c r="E19" s="246">
        <v>0</v>
      </c>
      <c r="F19" s="516">
        <v>0.66892054749270435</v>
      </c>
      <c r="G19" s="246">
        <v>0.88069963840657395</v>
      </c>
      <c r="H19" s="516">
        <v>0</v>
      </c>
      <c r="I19" s="246">
        <v>0</v>
      </c>
      <c r="J19" s="516">
        <v>4.0724385168800579</v>
      </c>
      <c r="K19" s="246">
        <v>4.4648506596932664</v>
      </c>
      <c r="L19" s="516">
        <v>7.7247642999999995</v>
      </c>
      <c r="M19" s="246">
        <v>7.6880286577099994</v>
      </c>
      <c r="N19" s="516">
        <v>1.9184264</v>
      </c>
      <c r="O19" s="246">
        <v>1.9088967883999999</v>
      </c>
      <c r="P19" s="516">
        <v>0.30744114820832524</v>
      </c>
      <c r="Q19" s="246">
        <v>0.32722490327730919</v>
      </c>
      <c r="R19" s="516">
        <v>1.0372124699999998</v>
      </c>
      <c r="S19" s="246">
        <v>1.1705244299999999</v>
      </c>
      <c r="T19" s="516">
        <v>0.19269166269482521</v>
      </c>
      <c r="U19" s="246">
        <v>0.19486665779881981</v>
      </c>
      <c r="V19" s="516">
        <v>7.522132599999988E-2</v>
      </c>
      <c r="W19" s="246">
        <v>9.0438750799999523E-2</v>
      </c>
      <c r="X19" s="516">
        <f t="shared" ref="X19:Y23" si="33">B19</f>
        <v>1.89096</v>
      </c>
      <c r="Y19" s="246">
        <f t="shared" si="33"/>
        <v>2.51885</v>
      </c>
      <c r="Z19" s="516">
        <f>D19+F19+H19+J19</f>
        <v>4.7413590643727623</v>
      </c>
      <c r="AA19" s="246">
        <f>E19+G19+I19+K19+D19</f>
        <v>5.3455502980998402</v>
      </c>
      <c r="AB19" s="516">
        <f t="shared" ref="AB19:AC22" si="34">L19+N19</f>
        <v>9.6431906999999999</v>
      </c>
      <c r="AC19" s="246">
        <f t="shared" si="34"/>
        <v>9.5969254461099993</v>
      </c>
      <c r="AD19" s="516">
        <f t="shared" ref="AD19:AE23" si="35">R19+T19+V19</f>
        <v>1.3051254586948249</v>
      </c>
      <c r="AE19" s="558">
        <f t="shared" si="35"/>
        <v>1.4558298385988193</v>
      </c>
      <c r="AF19" s="554">
        <f>X19+Z19+AB19+AD19</f>
        <v>17.580635223067588</v>
      </c>
      <c r="AG19" s="565">
        <f t="shared" si="4"/>
        <v>18.917155582808657</v>
      </c>
      <c r="AH19" s="718"/>
      <c r="AI19" s="717"/>
    </row>
    <row r="20" spans="1:38">
      <c r="A20" s="245" t="s">
        <v>285</v>
      </c>
      <c r="B20" s="516">
        <v>0</v>
      </c>
      <c r="C20" s="246">
        <v>0</v>
      </c>
      <c r="D20" s="516">
        <v>0</v>
      </c>
      <c r="E20" s="246">
        <v>0</v>
      </c>
      <c r="F20" s="516">
        <v>2.160000000000082E-3</v>
      </c>
      <c r="G20" s="246">
        <v>2.160000000000082E-3</v>
      </c>
      <c r="H20" s="516">
        <v>20.478923680340007</v>
      </c>
      <c r="I20" s="246">
        <v>16.368875169320798</v>
      </c>
      <c r="J20" s="516">
        <v>0.66106105469553544</v>
      </c>
      <c r="K20" s="246">
        <v>0.47179034031113226</v>
      </c>
      <c r="L20" s="516">
        <v>3.4054267</v>
      </c>
      <c r="M20" s="246">
        <v>3.6688864456949997</v>
      </c>
      <c r="N20" s="516">
        <v>0</v>
      </c>
      <c r="O20" s="246">
        <v>0</v>
      </c>
      <c r="P20" s="516">
        <v>0</v>
      </c>
      <c r="Q20" s="246">
        <v>6.8617751599999999E-3</v>
      </c>
      <c r="R20" s="516">
        <v>0.37647003700000004</v>
      </c>
      <c r="S20" s="246">
        <v>0.45769236699999999</v>
      </c>
      <c r="T20" s="516">
        <v>0</v>
      </c>
      <c r="U20" s="246">
        <v>0</v>
      </c>
      <c r="V20" s="516">
        <v>0.24116488732010902</v>
      </c>
      <c r="W20" s="246">
        <v>0.28099036466482269</v>
      </c>
      <c r="X20" s="516">
        <f t="shared" si="33"/>
        <v>0</v>
      </c>
      <c r="Y20" s="246">
        <f t="shared" si="33"/>
        <v>0</v>
      </c>
      <c r="Z20" s="516">
        <f>D20+F20+H20+J20</f>
        <v>21.142144735035544</v>
      </c>
      <c r="AA20" s="246">
        <f>E20+G20+I20+K20</f>
        <v>16.842825509631929</v>
      </c>
      <c r="AB20" s="516">
        <f t="shared" si="34"/>
        <v>3.4054267</v>
      </c>
      <c r="AC20" s="246">
        <f t="shared" si="34"/>
        <v>3.6688864456949997</v>
      </c>
      <c r="AD20" s="516">
        <f t="shared" si="35"/>
        <v>0.61763492432010902</v>
      </c>
      <c r="AE20" s="558">
        <f t="shared" si="35"/>
        <v>0.73868273166482268</v>
      </c>
      <c r="AF20" s="555">
        <f>X20+Z20+AB20+AD20</f>
        <v>25.165206359355651</v>
      </c>
      <c r="AG20" s="566">
        <f t="shared" si="4"/>
        <v>21.250394686991754</v>
      </c>
      <c r="AH20" s="717"/>
      <c r="AI20" s="717"/>
    </row>
    <row r="21" spans="1:38">
      <c r="A21" s="245" t="s">
        <v>286</v>
      </c>
      <c r="B21" s="516">
        <v>0</v>
      </c>
      <c r="C21" s="246">
        <v>0</v>
      </c>
      <c r="D21" s="516">
        <v>0.15974464215890122</v>
      </c>
      <c r="E21" s="246">
        <v>0.50525478472896235</v>
      </c>
      <c r="F21" s="516">
        <v>5.0770659105380603E-2</v>
      </c>
      <c r="G21" s="246">
        <v>0.10801641091763599</v>
      </c>
      <c r="H21" s="516">
        <v>2.6078400596600022</v>
      </c>
      <c r="I21" s="246">
        <v>4.1331739640398704</v>
      </c>
      <c r="J21" s="516">
        <v>1.7424761194243952</v>
      </c>
      <c r="K21" s="246">
        <v>1.952205</v>
      </c>
      <c r="L21" s="516">
        <v>2.9466347000000002</v>
      </c>
      <c r="M21" s="246">
        <v>2.378135209461</v>
      </c>
      <c r="N21" s="516">
        <v>0.7300567</v>
      </c>
      <c r="O21" s="246">
        <v>0.45285627840000009</v>
      </c>
      <c r="P21" s="516">
        <v>0</v>
      </c>
      <c r="Q21" s="246">
        <v>0</v>
      </c>
      <c r="R21" s="516">
        <v>0.31403277445712668</v>
      </c>
      <c r="S21" s="246">
        <v>0.19336920661803073</v>
      </c>
      <c r="T21" s="516">
        <v>0</v>
      </c>
      <c r="U21" s="246">
        <v>0</v>
      </c>
      <c r="V21" s="516">
        <v>0.36294383413211728</v>
      </c>
      <c r="W21" s="246">
        <v>9.4249295456224708E-2</v>
      </c>
      <c r="X21" s="516">
        <f t="shared" si="33"/>
        <v>0</v>
      </c>
      <c r="Y21" s="246">
        <f t="shared" si="33"/>
        <v>0</v>
      </c>
      <c r="Z21" s="516">
        <f>D21+F21+H21+J21</f>
        <v>4.5608314803486794</v>
      </c>
      <c r="AA21" s="246">
        <f>E21+G21+I21+K21</f>
        <v>6.6986501596864692</v>
      </c>
      <c r="AB21" s="516">
        <f t="shared" si="34"/>
        <v>3.6766914000000002</v>
      </c>
      <c r="AC21" s="246">
        <f t="shared" si="34"/>
        <v>2.8309914878610001</v>
      </c>
      <c r="AD21" s="516">
        <f t="shared" si="35"/>
        <v>0.67697660858924391</v>
      </c>
      <c r="AE21" s="558">
        <f t="shared" si="35"/>
        <v>0.28761850207425543</v>
      </c>
      <c r="AF21" s="555">
        <f>X21+Z21+AB21+AD21</f>
        <v>8.9144994889379241</v>
      </c>
      <c r="AG21" s="566">
        <f t="shared" si="4"/>
        <v>9.8172601496217258</v>
      </c>
      <c r="AH21" s="717"/>
      <c r="AI21" s="717"/>
    </row>
    <row r="22" spans="1:38">
      <c r="A22" s="528" t="s">
        <v>287</v>
      </c>
      <c r="B22" s="529">
        <v>0</v>
      </c>
      <c r="C22" s="530">
        <v>0</v>
      </c>
      <c r="D22" s="529">
        <v>3.0547680000000001</v>
      </c>
      <c r="E22" s="530">
        <v>3.1301399999999999</v>
      </c>
      <c r="F22" s="529">
        <v>0.41027999999999998</v>
      </c>
      <c r="G22" s="530">
        <v>0.41212799999999999</v>
      </c>
      <c r="H22" s="529">
        <v>1.90060472</v>
      </c>
      <c r="I22" s="530">
        <v>1.66536099999757</v>
      </c>
      <c r="J22" s="529">
        <v>14.134455308999998</v>
      </c>
      <c r="K22" s="530">
        <v>12.430374999995605</v>
      </c>
      <c r="L22" s="529">
        <v>0</v>
      </c>
      <c r="M22" s="530">
        <v>0</v>
      </c>
      <c r="N22" s="529">
        <v>0</v>
      </c>
      <c r="O22" s="530">
        <v>0</v>
      </c>
      <c r="P22" s="529">
        <v>0</v>
      </c>
      <c r="Q22" s="530">
        <v>0</v>
      </c>
      <c r="R22" s="529">
        <v>0.15020142533596323</v>
      </c>
      <c r="S22" s="530">
        <v>7.9384096840643084E-2</v>
      </c>
      <c r="T22" s="529">
        <v>0</v>
      </c>
      <c r="U22" s="530">
        <v>0</v>
      </c>
      <c r="V22" s="529">
        <v>0.25483753022301281</v>
      </c>
      <c r="W22" s="530">
        <v>0.23869614119526869</v>
      </c>
      <c r="X22" s="529">
        <f t="shared" si="33"/>
        <v>0</v>
      </c>
      <c r="Y22" s="530">
        <f t="shared" si="33"/>
        <v>0</v>
      </c>
      <c r="Z22" s="529">
        <f>D22+F22+H22+J22</f>
        <v>19.500108028999996</v>
      </c>
      <c r="AA22" s="530">
        <f>E22+G22+I22+K22</f>
        <v>17.638003999993174</v>
      </c>
      <c r="AB22" s="529">
        <f t="shared" si="34"/>
        <v>0</v>
      </c>
      <c r="AC22" s="530">
        <f t="shared" si="34"/>
        <v>0</v>
      </c>
      <c r="AD22" s="529">
        <f t="shared" si="35"/>
        <v>0.40503895555897607</v>
      </c>
      <c r="AE22" s="559">
        <f t="shared" si="35"/>
        <v>0.31808023803591179</v>
      </c>
      <c r="AF22" s="573">
        <f>X22+Z22+AB22+AD22</f>
        <v>19.905146984558971</v>
      </c>
      <c r="AG22" s="574">
        <f t="shared" si="4"/>
        <v>17.956084238029085</v>
      </c>
      <c r="AH22" s="717"/>
      <c r="AI22" s="717"/>
    </row>
    <row r="23" spans="1:38" s="242" customFormat="1" ht="15.75">
      <c r="A23" s="525" t="s">
        <v>288</v>
      </c>
      <c r="B23" s="526">
        <v>114.202</v>
      </c>
      <c r="C23" s="527">
        <v>115.105</v>
      </c>
      <c r="D23" s="526">
        <v>420.748875</v>
      </c>
      <c r="E23" s="527">
        <v>418.077</v>
      </c>
      <c r="F23" s="526">
        <v>420.748875</v>
      </c>
      <c r="G23" s="527">
        <v>418.077</v>
      </c>
      <c r="H23" s="526">
        <v>420.748875</v>
      </c>
      <c r="I23" s="527">
        <v>418.077</v>
      </c>
      <c r="J23" s="526">
        <v>420.748875</v>
      </c>
      <c r="K23" s="527">
        <v>418.077</v>
      </c>
      <c r="L23" s="526">
        <v>62.589758199999999</v>
      </c>
      <c r="M23" s="527">
        <v>61.585110635240007</v>
      </c>
      <c r="N23" s="526">
        <v>62.589758199999999</v>
      </c>
      <c r="O23" s="527">
        <v>61.585110635240007</v>
      </c>
      <c r="P23" s="526">
        <v>46.06350531999999</v>
      </c>
      <c r="Q23" s="527">
        <v>20.021475979999998</v>
      </c>
      <c r="R23" s="526">
        <v>9.4070171346583287</v>
      </c>
      <c r="S23" s="527">
        <v>9.3062448697792242</v>
      </c>
      <c r="T23" s="526">
        <v>9.826481578332551</v>
      </c>
      <c r="U23" s="527">
        <v>9.2163991002000021</v>
      </c>
      <c r="V23" s="526">
        <v>9.95233984459</v>
      </c>
      <c r="W23" s="527">
        <v>11.149934870000001</v>
      </c>
      <c r="X23" s="526">
        <f t="shared" si="33"/>
        <v>114.202</v>
      </c>
      <c r="Y23" s="527">
        <f t="shared" si="33"/>
        <v>115.105</v>
      </c>
      <c r="Z23" s="526">
        <f>D23</f>
        <v>420.748875</v>
      </c>
      <c r="AA23" s="527">
        <f>E23</f>
        <v>418.077</v>
      </c>
      <c r="AB23" s="526">
        <f>L23</f>
        <v>62.589758199999999</v>
      </c>
      <c r="AC23" s="527">
        <f>M23</f>
        <v>61.585110635240007</v>
      </c>
      <c r="AD23" s="526">
        <f>R23+T23+V23</f>
        <v>29.18583855758088</v>
      </c>
      <c r="AE23" s="557">
        <f t="shared" si="35"/>
        <v>29.672578839979231</v>
      </c>
      <c r="AF23" s="556">
        <v>0</v>
      </c>
      <c r="AG23" s="572">
        <v>0</v>
      </c>
      <c r="AH23" s="241"/>
      <c r="AI23" s="241"/>
      <c r="AJ23" s="241"/>
      <c r="AK23" s="241"/>
      <c r="AL23" s="241"/>
    </row>
    <row r="24" spans="1:38" s="242" customFormat="1" ht="15.75">
      <c r="A24" s="535" t="s">
        <v>289</v>
      </c>
      <c r="B24" s="536">
        <v>1.6558028756063818E-2</v>
      </c>
      <c r="C24" s="537">
        <v>2.1883063290039528E-2</v>
      </c>
      <c r="D24" s="536">
        <v>7.6399791732275008E-3</v>
      </c>
      <c r="E24" s="537">
        <v>8.6955149045007552E-3</v>
      </c>
      <c r="F24" s="536">
        <v>2.6907527835887397E-3</v>
      </c>
      <c r="G24" s="537">
        <v>3.3558508344735684E-3</v>
      </c>
      <c r="H24" s="536">
        <v>5.9387843782113522E-2</v>
      </c>
      <c r="I24" s="537">
        <v>5.3022314390311451E-2</v>
      </c>
      <c r="J24" s="536">
        <v>4.8985112556747742E-2</v>
      </c>
      <c r="K24" s="538">
        <v>4.6209719740621956E-2</v>
      </c>
      <c r="L24" s="536">
        <v>0.2249062163656034</v>
      </c>
      <c r="M24" s="537">
        <v>0.22302550358668313</v>
      </c>
      <c r="N24" s="536">
        <v>4.2314959766053227E-2</v>
      </c>
      <c r="O24" s="538">
        <v>3.834941664371333E-2</v>
      </c>
      <c r="P24" s="536">
        <v>6.6742641026607845E-3</v>
      </c>
      <c r="Q24" s="537">
        <v>0</v>
      </c>
      <c r="R24" s="536">
        <v>0.19962934901800808</v>
      </c>
      <c r="S24" s="538">
        <v>0.2042682227964813</v>
      </c>
      <c r="T24" s="536">
        <v>1.9609425933256888E-2</v>
      </c>
      <c r="U24" s="538">
        <v>2.114346999085482E-2</v>
      </c>
      <c r="V24" s="536">
        <v>9.3864115601221515E-2</v>
      </c>
      <c r="W24" s="538">
        <v>6.3173444717737226E-2</v>
      </c>
      <c r="X24" s="693">
        <f t="shared" ref="X24:Y24" si="36">X18/X23</f>
        <v>1.6558028756063818E-2</v>
      </c>
      <c r="Y24" s="538">
        <f t="shared" si="36"/>
        <v>2.1883063290039528E-2</v>
      </c>
      <c r="Z24" s="693">
        <f t="shared" ref="Z24" si="37">Z18/Z23</f>
        <v>7.2357496570268867E-2</v>
      </c>
      <c r="AA24" s="538">
        <f t="shared" ref="AA24" si="38">AA18/AA23</f>
        <v>6.9094989601002299E-2</v>
      </c>
      <c r="AB24" s="693">
        <f t="shared" ref="AB24" si="39">AB18/AB23</f>
        <v>0.26722117613165663</v>
      </c>
      <c r="AC24" s="538">
        <f t="shared" ref="AC24" si="40">AC18/AC23</f>
        <v>0.26137492023039649</v>
      </c>
      <c r="AD24" s="693">
        <f t="shared" ref="AD24" si="41">AD18/AD23</f>
        <v>8.9075288567609393E-2</v>
      </c>
      <c r="AE24" s="694">
        <f>X18/AE23</f>
        <v>6.372752466840606E-2</v>
      </c>
      <c r="AF24" s="563">
        <v>0</v>
      </c>
      <c r="AG24" s="571">
        <v>0</v>
      </c>
      <c r="AH24" s="241"/>
      <c r="AI24" s="241"/>
      <c r="AJ24" s="241"/>
      <c r="AK24" s="241"/>
      <c r="AL24" s="241"/>
    </row>
    <row r="25" spans="1:38" ht="15.75">
      <c r="A25" s="707"/>
      <c r="B25" s="239">
        <v>1000</v>
      </c>
      <c r="C25" s="239"/>
      <c r="F25" s="706"/>
      <c r="G25" s="706"/>
      <c r="H25" s="239"/>
      <c r="I25" s="239"/>
      <c r="J25" s="239"/>
      <c r="K25" s="239"/>
      <c r="L25" s="239"/>
      <c r="M25" s="239"/>
      <c r="N25" s="239"/>
      <c r="O25" s="239"/>
      <c r="P25" s="708"/>
      <c r="Q25" s="247"/>
      <c r="R25" s="239"/>
      <c r="S25" s="239"/>
      <c r="T25" s="239"/>
      <c r="U25" s="239"/>
      <c r="V25" s="239"/>
      <c r="W25" s="239"/>
      <c r="X25" s="247"/>
      <c r="Y25" s="247"/>
      <c r="Z25" s="247"/>
      <c r="AA25" s="247"/>
      <c r="AB25" s="247"/>
      <c r="AC25" s="247"/>
      <c r="AD25" s="247"/>
      <c r="AE25" s="247"/>
      <c r="AF25" s="247"/>
    </row>
    <row r="26" spans="1:38" ht="15.75">
      <c r="A26" s="239"/>
      <c r="B26" s="239"/>
      <c r="C26" s="239"/>
      <c r="Y26" s="699"/>
      <c r="Z26" s="247"/>
      <c r="AA26" s="247"/>
      <c r="AB26" s="247"/>
      <c r="AC26" s="247"/>
      <c r="AD26" s="247"/>
      <c r="AE26" s="247"/>
      <c r="AF26" s="247"/>
      <c r="AG26" s="247"/>
    </row>
    <row r="27" spans="1:38" ht="15.75" customHeight="1">
      <c r="A27" s="903" t="s">
        <v>16</v>
      </c>
      <c r="B27" s="899" t="s">
        <v>261</v>
      </c>
      <c r="C27" s="899"/>
      <c r="D27" s="899" t="s">
        <v>214</v>
      </c>
      <c r="E27" s="899"/>
      <c r="F27" s="899" t="s">
        <v>262</v>
      </c>
      <c r="G27" s="899"/>
      <c r="H27" s="899" t="s">
        <v>263</v>
      </c>
      <c r="I27" s="899"/>
      <c r="J27" s="899" t="s">
        <v>243</v>
      </c>
      <c r="K27" s="899"/>
      <c r="L27" s="899" t="s">
        <v>264</v>
      </c>
      <c r="M27" s="899"/>
      <c r="N27" s="899" t="s">
        <v>265</v>
      </c>
      <c r="O27" s="899"/>
      <c r="P27" s="899" t="s">
        <v>249</v>
      </c>
      <c r="Q27" s="899"/>
      <c r="R27" s="899" t="s">
        <v>266</v>
      </c>
      <c r="S27" s="899"/>
      <c r="T27" s="899" t="s">
        <v>267</v>
      </c>
      <c r="U27" s="899"/>
      <c r="V27" s="899" t="s">
        <v>268</v>
      </c>
      <c r="W27" s="899"/>
      <c r="X27" s="900" t="s">
        <v>5</v>
      </c>
      <c r="Y27" s="900"/>
      <c r="Z27" s="900" t="s">
        <v>6</v>
      </c>
      <c r="AA27" s="900"/>
      <c r="AB27" s="900" t="s">
        <v>7</v>
      </c>
      <c r="AC27" s="900"/>
      <c r="AD27" s="900" t="s">
        <v>44</v>
      </c>
      <c r="AE27" s="901"/>
      <c r="AF27" s="967" t="s">
        <v>269</v>
      </c>
      <c r="AG27" s="902"/>
    </row>
    <row r="28" spans="1:38" ht="15.75">
      <c r="A28" s="904"/>
      <c r="B28" s="521" t="str">
        <f>'Reported EBITDA'!$F$5</f>
        <v>Q3 2025</v>
      </c>
      <c r="C28" s="520" t="str">
        <f>'Reported EBITDA'!$G$5</f>
        <v>Q3 2024</v>
      </c>
      <c r="D28" s="521" t="str">
        <f>'Reported EBITDA'!$F$5</f>
        <v>Q3 2025</v>
      </c>
      <c r="E28" s="520" t="str">
        <f>'Reported EBITDA'!$G$5</f>
        <v>Q3 2024</v>
      </c>
      <c r="F28" s="521" t="str">
        <f>'Reported EBITDA'!$F$5</f>
        <v>Q3 2025</v>
      </c>
      <c r="G28" s="520" t="str">
        <f>'Reported EBITDA'!$G$5</f>
        <v>Q3 2024</v>
      </c>
      <c r="H28" s="521" t="str">
        <f>'Reported EBITDA'!$F$5</f>
        <v>Q3 2025</v>
      </c>
      <c r="I28" s="520" t="str">
        <f>'Reported EBITDA'!$G$5</f>
        <v>Q3 2024</v>
      </c>
      <c r="J28" s="521" t="str">
        <f>'Reported EBITDA'!$F$5</f>
        <v>Q3 2025</v>
      </c>
      <c r="K28" s="520" t="str">
        <f>'Reported EBITDA'!$G$5</f>
        <v>Q3 2024</v>
      </c>
      <c r="L28" s="521" t="str">
        <f>'Reported EBITDA'!$F$5</f>
        <v>Q3 2025</v>
      </c>
      <c r="M28" s="520" t="str">
        <f>'Reported EBITDA'!$G$5</f>
        <v>Q3 2024</v>
      </c>
      <c r="N28" s="521" t="str">
        <f>'Reported EBITDA'!$F$5</f>
        <v>Q3 2025</v>
      </c>
      <c r="O28" s="520" t="str">
        <f>'Reported EBITDA'!$G$5</f>
        <v>Q3 2024</v>
      </c>
      <c r="P28" s="521" t="str">
        <f>'Reported EBITDA'!$F$5</f>
        <v>Q3 2025</v>
      </c>
      <c r="Q28" s="520" t="str">
        <f>'Reported EBITDA'!$G$5</f>
        <v>Q3 2024</v>
      </c>
      <c r="R28" s="521" t="str">
        <f>'Reported EBITDA'!$F$5</f>
        <v>Q3 2025</v>
      </c>
      <c r="S28" s="520" t="str">
        <f>'Reported EBITDA'!$G$5</f>
        <v>Q3 2024</v>
      </c>
      <c r="T28" s="521" t="str">
        <f>'Reported EBITDA'!$F$5</f>
        <v>Q3 2025</v>
      </c>
      <c r="U28" s="520" t="str">
        <f>'Reported EBITDA'!$G$5</f>
        <v>Q3 2024</v>
      </c>
      <c r="V28" s="521" t="str">
        <f>'Reported EBITDA'!$F$5</f>
        <v>Q3 2025</v>
      </c>
      <c r="W28" s="520" t="str">
        <f>'Reported EBITDA'!$G$5</f>
        <v>Q3 2024</v>
      </c>
      <c r="X28" s="521" t="str">
        <f>'Reported EBITDA'!$F$5</f>
        <v>Q3 2025</v>
      </c>
      <c r="Y28" s="520" t="str">
        <f>'Reported EBITDA'!$G$5</f>
        <v>Q3 2024</v>
      </c>
      <c r="Z28" s="521" t="str">
        <f>'Reported EBITDA'!$F$5</f>
        <v>Q3 2025</v>
      </c>
      <c r="AA28" s="520" t="str">
        <f>'Reported EBITDA'!$G$5</f>
        <v>Q3 2024</v>
      </c>
      <c r="AB28" s="521" t="str">
        <f>'Reported EBITDA'!$F$5</f>
        <v>Q3 2025</v>
      </c>
      <c r="AC28" s="520" t="str">
        <f>'Reported EBITDA'!$G$5</f>
        <v>Q3 2024</v>
      </c>
      <c r="AD28" s="521" t="str">
        <f>'Reported EBITDA'!$F$5</f>
        <v>Q3 2025</v>
      </c>
      <c r="AE28" s="520" t="str">
        <f>'Reported EBITDA'!$G$5</f>
        <v>Q3 2024</v>
      </c>
      <c r="AF28" s="550" t="str">
        <f>'Reported EBITDA'!$F$5</f>
        <v>Q3 2025</v>
      </c>
      <c r="AG28" s="553" t="str">
        <f>'Reported EBITDA'!$G$5</f>
        <v>Q3 2024</v>
      </c>
    </row>
    <row r="29" spans="1:38" ht="15.75">
      <c r="A29" s="522" t="s">
        <v>270</v>
      </c>
      <c r="B29" s="523"/>
      <c r="C29" s="523"/>
      <c r="D29" s="523"/>
      <c r="E29" s="523"/>
      <c r="F29" s="523"/>
      <c r="G29" s="523"/>
      <c r="H29" s="523"/>
      <c r="I29" s="523"/>
      <c r="J29" s="523"/>
      <c r="K29" s="523"/>
      <c r="L29" s="523"/>
      <c r="M29" s="523"/>
      <c r="N29" s="523"/>
      <c r="O29" s="523"/>
      <c r="P29" s="523"/>
      <c r="Q29" s="523"/>
      <c r="R29" s="523"/>
      <c r="S29" s="523"/>
      <c r="T29" s="523"/>
      <c r="U29" s="523"/>
      <c r="V29" s="523"/>
      <c r="W29" s="523"/>
      <c r="X29" s="523"/>
      <c r="Y29" s="522"/>
      <c r="Z29" s="523"/>
      <c r="AA29" s="522"/>
      <c r="AB29" s="523"/>
      <c r="AC29" s="522"/>
      <c r="AD29" s="523"/>
      <c r="AE29" s="522"/>
      <c r="AF29" s="524"/>
      <c r="AG29" s="537"/>
    </row>
    <row r="30" spans="1:38" ht="15.75">
      <c r="A30" s="525" t="s">
        <v>271</v>
      </c>
      <c r="B30" s="526">
        <v>0.54513000000000011</v>
      </c>
      <c r="C30" s="527">
        <v>1.0012199999999998</v>
      </c>
      <c r="D30" s="526">
        <v>0.63259008329887878</v>
      </c>
      <c r="E30" s="527">
        <v>0.89275935335918644</v>
      </c>
      <c r="F30" s="526">
        <v>0.34267247062678596</v>
      </c>
      <c r="G30" s="527">
        <v>0.45090876761363097</v>
      </c>
      <c r="H30" s="526">
        <v>0</v>
      </c>
      <c r="I30" s="527">
        <v>0</v>
      </c>
      <c r="J30" s="526">
        <v>4.7622584273186392</v>
      </c>
      <c r="K30" s="527">
        <v>5.2720529999999979</v>
      </c>
      <c r="L30" s="526">
        <v>4.1299292999999997</v>
      </c>
      <c r="M30" s="527">
        <v>3.5050567294800001</v>
      </c>
      <c r="N30" s="526">
        <v>0.40507899999999997</v>
      </c>
      <c r="O30" s="527">
        <v>0.31601846183000004</v>
      </c>
      <c r="P30" s="526">
        <v>7.5370000000000006E-2</v>
      </c>
      <c r="Q30" s="527">
        <v>9.9030000000000007E-2</v>
      </c>
      <c r="R30" s="526">
        <v>0.49018722600000014</v>
      </c>
      <c r="S30" s="527">
        <v>0.555511375595096</v>
      </c>
      <c r="T30" s="526">
        <v>8.5433018531147195E-2</v>
      </c>
      <c r="U30" s="527">
        <v>9.2994785189969717E-2</v>
      </c>
      <c r="V30" s="526">
        <v>0.14051038000000005</v>
      </c>
      <c r="W30" s="527">
        <v>0.15507686999999989</v>
      </c>
      <c r="X30" s="526">
        <f t="shared" ref="X30:Y34" si="42">B30</f>
        <v>0.54513000000000011</v>
      </c>
      <c r="Y30" s="527">
        <f t="shared" si="42"/>
        <v>1.0012199999999998</v>
      </c>
      <c r="Z30" s="526">
        <f t="shared" ref="Z30:AA34" si="43">D30+F30+H30+J30</f>
        <v>5.7375209812443035</v>
      </c>
      <c r="AA30" s="527">
        <f t="shared" si="43"/>
        <v>6.6157211209728155</v>
      </c>
      <c r="AB30" s="526">
        <f t="shared" ref="AB30:AC34" si="44">L30+N30</f>
        <v>4.5350082999999994</v>
      </c>
      <c r="AC30" s="527">
        <f t="shared" si="44"/>
        <v>3.8210751913100003</v>
      </c>
      <c r="AD30" s="526">
        <f t="shared" ref="AD30:AE34" si="45">R30+T30+V30</f>
        <v>0.7161306245311474</v>
      </c>
      <c r="AE30" s="557">
        <f t="shared" si="45"/>
        <v>0.80358303078506566</v>
      </c>
      <c r="AF30" s="551">
        <f t="shared" ref="AF30:AG34" si="46">X30+Z30+AB30+AD30</f>
        <v>11.53378990577545</v>
      </c>
      <c r="AG30" s="564">
        <f t="shared" si="46"/>
        <v>12.241599343067881</v>
      </c>
    </row>
    <row r="31" spans="1:38">
      <c r="A31" s="245" t="s">
        <v>272</v>
      </c>
      <c r="B31" s="516">
        <v>0.54513000000000011</v>
      </c>
      <c r="C31" s="246">
        <v>1.0012199999999998</v>
      </c>
      <c r="D31" s="516">
        <v>0.63259008329887878</v>
      </c>
      <c r="E31" s="246">
        <v>0.89275935335918644</v>
      </c>
      <c r="F31" s="516">
        <v>0.3426724706267863</v>
      </c>
      <c r="G31" s="246">
        <v>0.45090876761363086</v>
      </c>
      <c r="H31" s="516">
        <v>0</v>
      </c>
      <c r="I31" s="246">
        <v>0</v>
      </c>
      <c r="J31" s="516">
        <v>0.11503045194638344</v>
      </c>
      <c r="K31" s="246">
        <v>9.476150285728932E-2</v>
      </c>
      <c r="L31" s="516">
        <v>4.1077376000000001</v>
      </c>
      <c r="M31" s="246">
        <v>3.3159743522800009</v>
      </c>
      <c r="N31" s="516">
        <v>0</v>
      </c>
      <c r="O31" s="246">
        <v>0</v>
      </c>
      <c r="P31" s="516">
        <v>0</v>
      </c>
      <c r="Q31" s="246">
        <v>0</v>
      </c>
      <c r="R31" s="516">
        <v>0.44075762000000007</v>
      </c>
      <c r="S31" s="246">
        <v>0.50524634019509629</v>
      </c>
      <c r="T31" s="516">
        <v>8.5433018531147098E-2</v>
      </c>
      <c r="U31" s="246">
        <v>9.2994785189969467E-2</v>
      </c>
      <c r="V31" s="516">
        <v>0.14051037999999996</v>
      </c>
      <c r="W31" s="246">
        <v>0.15507686999999998</v>
      </c>
      <c r="X31" s="516">
        <f t="shared" si="42"/>
        <v>0.54513000000000011</v>
      </c>
      <c r="Y31" s="246">
        <f t="shared" si="42"/>
        <v>1.0012199999999998</v>
      </c>
      <c r="Z31" s="516">
        <f t="shared" si="43"/>
        <v>1.0902930058720486</v>
      </c>
      <c r="AA31" s="246">
        <f t="shared" si="43"/>
        <v>1.4384296238301064</v>
      </c>
      <c r="AB31" s="516">
        <f t="shared" si="44"/>
        <v>4.1077376000000001</v>
      </c>
      <c r="AC31" s="246">
        <f t="shared" si="44"/>
        <v>3.3159743522800009</v>
      </c>
      <c r="AD31" s="516">
        <f t="shared" si="45"/>
        <v>0.66670101853114716</v>
      </c>
      <c r="AE31" s="558">
        <f t="shared" si="45"/>
        <v>0.75331799538506572</v>
      </c>
      <c r="AF31" s="554">
        <f t="shared" si="46"/>
        <v>6.4098616244031961</v>
      </c>
      <c r="AG31" s="565">
        <f t="shared" si="46"/>
        <v>6.5089419714951724</v>
      </c>
    </row>
    <row r="32" spans="1:38">
      <c r="A32" s="245" t="s">
        <v>273</v>
      </c>
      <c r="B32" s="516">
        <v>0</v>
      </c>
      <c r="C32" s="246">
        <v>0</v>
      </c>
      <c r="D32" s="516">
        <v>0</v>
      </c>
      <c r="E32" s="246">
        <v>0</v>
      </c>
      <c r="F32" s="516">
        <v>0</v>
      </c>
      <c r="G32" s="246">
        <v>0</v>
      </c>
      <c r="H32" s="516">
        <v>0</v>
      </c>
      <c r="I32" s="246">
        <v>0</v>
      </c>
      <c r="J32" s="516">
        <v>0</v>
      </c>
      <c r="K32" s="246">
        <v>0</v>
      </c>
      <c r="L32" s="516">
        <v>2.2191699999999998E-2</v>
      </c>
      <c r="M32" s="246">
        <v>0.18908237720000012</v>
      </c>
      <c r="N32" s="516">
        <v>0</v>
      </c>
      <c r="O32" s="246">
        <v>0</v>
      </c>
      <c r="P32" s="516">
        <v>7.5371474122999979E-2</v>
      </c>
      <c r="Q32" s="246">
        <v>9.9023367299999956E-2</v>
      </c>
      <c r="R32" s="516">
        <v>0</v>
      </c>
      <c r="S32" s="246">
        <v>0</v>
      </c>
      <c r="T32" s="544">
        <v>0</v>
      </c>
      <c r="U32" s="267">
        <v>0</v>
      </c>
      <c r="V32" s="516">
        <v>0</v>
      </c>
      <c r="W32" s="246">
        <v>0</v>
      </c>
      <c r="X32" s="516">
        <f t="shared" si="42"/>
        <v>0</v>
      </c>
      <c r="Y32" s="246">
        <f t="shared" si="42"/>
        <v>0</v>
      </c>
      <c r="Z32" s="516">
        <f t="shared" si="43"/>
        <v>0</v>
      </c>
      <c r="AA32" s="246">
        <f t="shared" si="43"/>
        <v>0</v>
      </c>
      <c r="AB32" s="516">
        <f t="shared" si="44"/>
        <v>2.2191699999999998E-2</v>
      </c>
      <c r="AC32" s="246">
        <f t="shared" si="44"/>
        <v>0.18908237720000012</v>
      </c>
      <c r="AD32" s="516">
        <f t="shared" si="45"/>
        <v>0</v>
      </c>
      <c r="AE32" s="558">
        <f t="shared" si="45"/>
        <v>0</v>
      </c>
      <c r="AF32" s="555">
        <f t="shared" si="46"/>
        <v>2.2191699999999998E-2</v>
      </c>
      <c r="AG32" s="566">
        <f t="shared" si="46"/>
        <v>0.18908237720000012</v>
      </c>
    </row>
    <row r="33" spans="1:33">
      <c r="A33" s="245" t="s">
        <v>274</v>
      </c>
      <c r="B33" s="516">
        <v>0</v>
      </c>
      <c r="C33" s="246">
        <v>0</v>
      </c>
      <c r="D33" s="516">
        <v>0</v>
      </c>
      <c r="E33" s="246">
        <v>0</v>
      </c>
      <c r="F33" s="516">
        <v>0</v>
      </c>
      <c r="G33" s="246">
        <v>0</v>
      </c>
      <c r="H33" s="516">
        <v>0</v>
      </c>
      <c r="I33" s="246">
        <v>0</v>
      </c>
      <c r="J33" s="516">
        <v>4.0144178174161862</v>
      </c>
      <c r="K33" s="246">
        <v>4.5250632322011004</v>
      </c>
      <c r="L33" s="516">
        <v>0</v>
      </c>
      <c r="M33" s="246">
        <v>0</v>
      </c>
      <c r="N33" s="516">
        <v>0</v>
      </c>
      <c r="O33" s="246">
        <v>0</v>
      </c>
      <c r="P33" s="516">
        <v>0</v>
      </c>
      <c r="Q33" s="246">
        <v>0</v>
      </c>
      <c r="R33" s="516">
        <v>0</v>
      </c>
      <c r="S33" s="246">
        <v>0</v>
      </c>
      <c r="T33" s="544">
        <v>0</v>
      </c>
      <c r="U33" s="267">
        <v>0</v>
      </c>
      <c r="V33" s="516">
        <v>0</v>
      </c>
      <c r="W33" s="246">
        <v>0</v>
      </c>
      <c r="X33" s="516">
        <f t="shared" si="42"/>
        <v>0</v>
      </c>
      <c r="Y33" s="246">
        <f t="shared" si="42"/>
        <v>0</v>
      </c>
      <c r="Z33" s="516">
        <f t="shared" si="43"/>
        <v>4.0144178174161862</v>
      </c>
      <c r="AA33" s="246">
        <f t="shared" si="43"/>
        <v>4.5250632322011004</v>
      </c>
      <c r="AB33" s="516">
        <f t="shared" si="44"/>
        <v>0</v>
      </c>
      <c r="AC33" s="246">
        <f t="shared" si="44"/>
        <v>0</v>
      </c>
      <c r="AD33" s="516">
        <f t="shared" si="45"/>
        <v>0</v>
      </c>
      <c r="AE33" s="558">
        <f t="shared" si="45"/>
        <v>0</v>
      </c>
      <c r="AF33" s="555">
        <f t="shared" si="46"/>
        <v>4.0144178174161862</v>
      </c>
      <c r="AG33" s="566">
        <f t="shared" si="46"/>
        <v>4.5250632322011004</v>
      </c>
    </row>
    <row r="34" spans="1:33">
      <c r="A34" s="528" t="s">
        <v>275</v>
      </c>
      <c r="B34" s="529">
        <v>0</v>
      </c>
      <c r="C34" s="530">
        <v>0</v>
      </c>
      <c r="D34" s="529">
        <v>0</v>
      </c>
      <c r="E34" s="530">
        <v>0</v>
      </c>
      <c r="F34" s="529">
        <v>0</v>
      </c>
      <c r="G34" s="530">
        <v>0</v>
      </c>
      <c r="H34" s="529">
        <v>0</v>
      </c>
      <c r="I34" s="530">
        <v>0</v>
      </c>
      <c r="J34" s="529">
        <v>0.6328101579560691</v>
      </c>
      <c r="K34" s="530">
        <v>0.65222293258320096</v>
      </c>
      <c r="L34" s="529">
        <v>0</v>
      </c>
      <c r="M34" s="530">
        <v>0</v>
      </c>
      <c r="N34" s="529">
        <v>0.40507899999999997</v>
      </c>
      <c r="O34" s="530">
        <v>0.31601846183000004</v>
      </c>
      <c r="P34" s="529">
        <v>0</v>
      </c>
      <c r="Q34" s="530">
        <v>0</v>
      </c>
      <c r="R34" s="529">
        <v>4.9429606000000008E-2</v>
      </c>
      <c r="S34" s="530">
        <v>5.0265035400000005E-2</v>
      </c>
      <c r="T34" s="545">
        <v>0</v>
      </c>
      <c r="U34" s="531">
        <v>0</v>
      </c>
      <c r="V34" s="529">
        <v>0</v>
      </c>
      <c r="W34" s="530">
        <v>0</v>
      </c>
      <c r="X34" s="529">
        <f t="shared" si="42"/>
        <v>0</v>
      </c>
      <c r="Y34" s="530">
        <f t="shared" si="42"/>
        <v>0</v>
      </c>
      <c r="Z34" s="529">
        <f t="shared" si="43"/>
        <v>0.6328101579560691</v>
      </c>
      <c r="AA34" s="530">
        <f t="shared" si="43"/>
        <v>0.65222293258320096</v>
      </c>
      <c r="AB34" s="529">
        <f t="shared" si="44"/>
        <v>0.40507899999999997</v>
      </c>
      <c r="AC34" s="530">
        <f t="shared" si="44"/>
        <v>0.31601846183000004</v>
      </c>
      <c r="AD34" s="529">
        <f t="shared" si="45"/>
        <v>4.9429606000000008E-2</v>
      </c>
      <c r="AE34" s="559">
        <f t="shared" si="45"/>
        <v>5.0265035400000005E-2</v>
      </c>
      <c r="AF34" s="552">
        <f t="shared" si="46"/>
        <v>1.0873187639560689</v>
      </c>
      <c r="AG34" s="567">
        <f t="shared" si="46"/>
        <v>1.0185064298132009</v>
      </c>
    </row>
    <row r="35" spans="1:33" ht="15.75">
      <c r="A35" s="532" t="s">
        <v>276</v>
      </c>
      <c r="B35" s="533">
        <f t="shared" ref="B35" si="47">SUM(B37:B39)</f>
        <v>5.6999999999999998E-4</v>
      </c>
      <c r="C35" s="534">
        <f t="shared" ref="C35" si="48">SUM(C37:C39)</f>
        <v>4.3999999999999996E-4</v>
      </c>
      <c r="D35" s="533">
        <f>SUM(D37:D39)</f>
        <v>0.24847455886029879</v>
      </c>
      <c r="E35" s="534">
        <f>SUM(E37:E39)</f>
        <v>0.29642886263000012</v>
      </c>
      <c r="F35" s="533">
        <f t="shared" ref="F35:W35" si="49">SUM(F37:F39)</f>
        <v>5.6838929796739206E-2</v>
      </c>
      <c r="G35" s="534">
        <f t="shared" si="49"/>
        <v>6.1617155950673873E-2</v>
      </c>
      <c r="H35" s="533">
        <f t="shared" si="49"/>
        <v>7.4756879890000016</v>
      </c>
      <c r="I35" s="534">
        <f t="shared" si="49"/>
        <v>7.4342786943583015</v>
      </c>
      <c r="J35" s="533">
        <f t="shared" si="49"/>
        <v>2.3450910000000014</v>
      </c>
      <c r="K35" s="534">
        <f t="shared" si="49"/>
        <v>1.9607539999999997</v>
      </c>
      <c r="L35" s="533">
        <f t="shared" si="49"/>
        <v>0.65106380000000008</v>
      </c>
      <c r="M35" s="534">
        <f t="shared" si="49"/>
        <v>1.4589276611500002</v>
      </c>
      <c r="N35" s="533">
        <f t="shared" si="49"/>
        <v>0.73559560000000002</v>
      </c>
      <c r="O35" s="534">
        <f t="shared" si="49"/>
        <v>0.50608329100000016</v>
      </c>
      <c r="P35" s="533">
        <f>SUM(P37:P39)</f>
        <v>2.3969745328124105E-2</v>
      </c>
      <c r="Q35" s="534">
        <f>SUM(Q37:Q39)</f>
        <v>6.5499354041916149E-3</v>
      </c>
      <c r="R35" s="533">
        <f t="shared" si="49"/>
        <v>0.13399383999999998</v>
      </c>
      <c r="S35" s="534">
        <f t="shared" si="49"/>
        <v>8.9172547858493656E-2</v>
      </c>
      <c r="T35" s="533">
        <f t="shared" si="49"/>
        <v>0</v>
      </c>
      <c r="U35" s="534">
        <f t="shared" si="49"/>
        <v>0</v>
      </c>
      <c r="V35" s="533">
        <f t="shared" si="49"/>
        <v>0.22916155033419061</v>
      </c>
      <c r="W35" s="534">
        <f t="shared" si="49"/>
        <v>0.17013903734227123</v>
      </c>
      <c r="X35" s="533">
        <f t="shared" ref="X35:Z35" si="50">SUM(X37:X39)</f>
        <v>5.6999999999999998E-4</v>
      </c>
      <c r="Y35" s="534">
        <f t="shared" si="50"/>
        <v>4.3999999999999996E-4</v>
      </c>
      <c r="Z35" s="533">
        <f t="shared" si="50"/>
        <v>10.126092477657041</v>
      </c>
      <c r="AA35" s="534">
        <f t="shared" ref="AA35:AG35" si="51">SUM(AA37:AA39)</f>
        <v>9.753078712938974</v>
      </c>
      <c r="AB35" s="533">
        <f t="shared" si="51"/>
        <v>1.3866594000000001</v>
      </c>
      <c r="AC35" s="534">
        <f t="shared" si="51"/>
        <v>1.9650109521500001</v>
      </c>
      <c r="AD35" s="533">
        <f t="shared" si="51"/>
        <v>0.36315539033419053</v>
      </c>
      <c r="AE35" s="560">
        <f t="shared" si="51"/>
        <v>0.25931158520076486</v>
      </c>
      <c r="AF35" s="547">
        <f t="shared" si="51"/>
        <v>11.87647726799123</v>
      </c>
      <c r="AG35" s="568">
        <f t="shared" si="51"/>
        <v>11.977841250289739</v>
      </c>
    </row>
    <row r="36" spans="1:33" ht="15.75">
      <c r="A36" s="535" t="s">
        <v>277</v>
      </c>
      <c r="B36" s="526">
        <f t="shared" ref="B36:W36" si="52">SUM(B38:B39)</f>
        <v>5.6999999999999998E-4</v>
      </c>
      <c r="C36" s="527">
        <f t="shared" si="52"/>
        <v>4.3999999999999996E-4</v>
      </c>
      <c r="D36" s="526">
        <f t="shared" si="52"/>
        <v>0.24847455886029879</v>
      </c>
      <c r="E36" s="527">
        <f t="shared" si="52"/>
        <v>0.29642886263000012</v>
      </c>
      <c r="F36" s="526">
        <f t="shared" si="52"/>
        <v>5.6838929796739206E-2</v>
      </c>
      <c r="G36" s="527">
        <f t="shared" si="52"/>
        <v>6.1617155950673873E-2</v>
      </c>
      <c r="H36" s="526">
        <f t="shared" si="52"/>
        <v>2.4712488900000009</v>
      </c>
      <c r="I36" s="527">
        <f t="shared" si="52"/>
        <v>2.6343737043610109</v>
      </c>
      <c r="J36" s="526">
        <f t="shared" si="52"/>
        <v>0.76808412100000079</v>
      </c>
      <c r="K36" s="527">
        <f t="shared" si="52"/>
        <v>0.6804346800020703</v>
      </c>
      <c r="L36" s="526">
        <f t="shared" si="52"/>
        <v>0.65106380000000008</v>
      </c>
      <c r="M36" s="527">
        <f t="shared" si="52"/>
        <v>1.4589276611500002</v>
      </c>
      <c r="N36" s="526">
        <f t="shared" si="52"/>
        <v>0.73559560000000002</v>
      </c>
      <c r="O36" s="527">
        <f t="shared" si="52"/>
        <v>0.50608329100000016</v>
      </c>
      <c r="P36" s="526">
        <f>SUM(P38:P39)</f>
        <v>2.3969745328124105E-2</v>
      </c>
      <c r="Q36" s="527">
        <f>SUM(Q38:Q39)</f>
        <v>6.5499354041916149E-3</v>
      </c>
      <c r="R36" s="526">
        <f t="shared" si="52"/>
        <v>8.6718655999999977E-2</v>
      </c>
      <c r="S36" s="527">
        <f t="shared" si="52"/>
        <v>5.9122321520611039E-2</v>
      </c>
      <c r="T36" s="526">
        <f t="shared" si="52"/>
        <v>0</v>
      </c>
      <c r="U36" s="527">
        <f t="shared" si="52"/>
        <v>0</v>
      </c>
      <c r="V36" s="526">
        <f t="shared" si="52"/>
        <v>0.11364949379898738</v>
      </c>
      <c r="W36" s="527">
        <f t="shared" si="52"/>
        <v>5.199554390864413E-2</v>
      </c>
      <c r="X36" s="526">
        <f t="shared" ref="X36:Z36" si="53">SUM(X38:X39)</f>
        <v>5.6999999999999998E-4</v>
      </c>
      <c r="Y36" s="527">
        <f t="shared" si="53"/>
        <v>4.3999999999999996E-4</v>
      </c>
      <c r="Z36" s="526">
        <f t="shared" si="53"/>
        <v>3.5446464996570399</v>
      </c>
      <c r="AA36" s="527">
        <f t="shared" ref="AA36:AG36" si="54">SUM(AA38:AA39)</f>
        <v>3.6728544029437549</v>
      </c>
      <c r="AB36" s="526">
        <f t="shared" si="54"/>
        <v>1.3866594000000001</v>
      </c>
      <c r="AC36" s="527">
        <f t="shared" si="54"/>
        <v>1.9650109521500001</v>
      </c>
      <c r="AD36" s="526">
        <f t="shared" si="54"/>
        <v>0.20036814979898734</v>
      </c>
      <c r="AE36" s="557">
        <f t="shared" si="54"/>
        <v>0.11111786542925517</v>
      </c>
      <c r="AF36" s="549">
        <f t="shared" si="54"/>
        <v>5.1322440494560269</v>
      </c>
      <c r="AG36" s="569">
        <f t="shared" si="54"/>
        <v>5.7494232205230098</v>
      </c>
    </row>
    <row r="37" spans="1:33">
      <c r="A37" s="245" t="s">
        <v>278</v>
      </c>
      <c r="B37" s="516">
        <v>0</v>
      </c>
      <c r="C37" s="246">
        <v>0</v>
      </c>
      <c r="D37" s="516">
        <v>0</v>
      </c>
      <c r="E37" s="246">
        <v>0</v>
      </c>
      <c r="F37" s="516">
        <v>0</v>
      </c>
      <c r="G37" s="246">
        <v>0</v>
      </c>
      <c r="H37" s="516">
        <v>5.0044390990000007</v>
      </c>
      <c r="I37" s="246">
        <v>4.799904989997291</v>
      </c>
      <c r="J37" s="516">
        <v>1.5770068790000005</v>
      </c>
      <c r="K37" s="246">
        <v>1.2803193199979293</v>
      </c>
      <c r="L37" s="516">
        <v>0</v>
      </c>
      <c r="M37" s="246">
        <v>0</v>
      </c>
      <c r="N37" s="516">
        <v>0</v>
      </c>
      <c r="O37" s="246">
        <v>0</v>
      </c>
      <c r="P37" s="516">
        <v>0</v>
      </c>
      <c r="Q37" s="246">
        <v>0</v>
      </c>
      <c r="R37" s="516">
        <v>4.7275183999999998E-2</v>
      </c>
      <c r="S37" s="246">
        <v>3.0050226337882607E-2</v>
      </c>
      <c r="T37" s="544">
        <v>0</v>
      </c>
      <c r="U37" s="267">
        <v>0</v>
      </c>
      <c r="V37" s="516">
        <v>0.11551205653520322</v>
      </c>
      <c r="W37" s="246">
        <v>0.11814349343362709</v>
      </c>
      <c r="X37" s="516">
        <f t="shared" ref="X37:Y40" si="55">B37</f>
        <v>0</v>
      </c>
      <c r="Y37" s="246">
        <f t="shared" si="55"/>
        <v>0</v>
      </c>
      <c r="Z37" s="516">
        <f t="shared" ref="Z37:AA40" si="56">D37+F37+H37+J37</f>
        <v>6.5814459780000014</v>
      </c>
      <c r="AA37" s="246">
        <f t="shared" si="56"/>
        <v>6.08022430999522</v>
      </c>
      <c r="AB37" s="516">
        <f t="shared" ref="AB37:AC40" si="57">L37+N37</f>
        <v>0</v>
      </c>
      <c r="AC37" s="246">
        <f t="shared" si="57"/>
        <v>0</v>
      </c>
      <c r="AD37" s="516">
        <f t="shared" ref="AD37:AE39" si="58">R37+T37+V37</f>
        <v>0.16278724053520321</v>
      </c>
      <c r="AE37" s="558">
        <f t="shared" si="58"/>
        <v>0.14819371977150969</v>
      </c>
      <c r="AF37" s="554">
        <f t="shared" ref="AF37:AG40" si="59">X37+Z37+AB37+AD37</f>
        <v>6.7442332185352045</v>
      </c>
      <c r="AG37" s="565">
        <f t="shared" si="59"/>
        <v>6.22841802976673</v>
      </c>
    </row>
    <row r="38" spans="1:33">
      <c r="A38" s="245" t="s">
        <v>279</v>
      </c>
      <c r="B38" s="516">
        <v>0</v>
      </c>
      <c r="C38" s="246">
        <v>0</v>
      </c>
      <c r="D38" s="516">
        <v>0.16560000000000002</v>
      </c>
      <c r="E38" s="246">
        <v>0.1766400000000001</v>
      </c>
      <c r="F38" s="516">
        <v>0</v>
      </c>
      <c r="G38" s="246">
        <v>0</v>
      </c>
      <c r="H38" s="516">
        <v>2.4712488900000009</v>
      </c>
      <c r="I38" s="246">
        <v>2.6343737043610109</v>
      </c>
      <c r="J38" s="516">
        <v>-0.19547383533655102</v>
      </c>
      <c r="K38" s="246">
        <v>-3.7506875883377686E-2</v>
      </c>
      <c r="L38" s="516">
        <v>0.35773630000000001</v>
      </c>
      <c r="M38" s="246">
        <v>0.33377639249000024</v>
      </c>
      <c r="N38" s="516">
        <v>0.23668639999999994</v>
      </c>
      <c r="O38" s="246">
        <v>0.28496791039999997</v>
      </c>
      <c r="P38" s="516">
        <v>0</v>
      </c>
      <c r="Q38" s="246">
        <v>0</v>
      </c>
      <c r="R38" s="516">
        <v>3.0632403000000002E-2</v>
      </c>
      <c r="S38" s="246">
        <v>4.7834709999999989E-2</v>
      </c>
      <c r="T38" s="544">
        <v>0</v>
      </c>
      <c r="U38" s="267">
        <v>0</v>
      </c>
      <c r="V38" s="516">
        <v>-1.5E-3</v>
      </c>
      <c r="W38" s="246">
        <v>9.3744000000000327E-3</v>
      </c>
      <c r="X38" s="516">
        <f t="shared" si="55"/>
        <v>0</v>
      </c>
      <c r="Y38" s="246">
        <f t="shared" si="55"/>
        <v>0</v>
      </c>
      <c r="Z38" s="516">
        <f t="shared" si="56"/>
        <v>2.4413750546634501</v>
      </c>
      <c r="AA38" s="246">
        <f t="shared" si="56"/>
        <v>2.773506828477633</v>
      </c>
      <c r="AB38" s="516">
        <f t="shared" si="57"/>
        <v>0.59442269999999997</v>
      </c>
      <c r="AC38" s="246">
        <f t="shared" si="57"/>
        <v>0.61874430289000015</v>
      </c>
      <c r="AD38" s="516">
        <f t="shared" si="58"/>
        <v>2.9132403000000001E-2</v>
      </c>
      <c r="AE38" s="558">
        <f t="shared" si="58"/>
        <v>5.7209110000000021E-2</v>
      </c>
      <c r="AF38" s="555">
        <f t="shared" si="59"/>
        <v>3.0649301576634502</v>
      </c>
      <c r="AG38" s="566">
        <f t="shared" si="59"/>
        <v>3.4494602413676332</v>
      </c>
    </row>
    <row r="39" spans="1:33">
      <c r="A39" s="528" t="s">
        <v>280</v>
      </c>
      <c r="B39" s="529">
        <v>5.6999999999999998E-4</v>
      </c>
      <c r="C39" s="530">
        <v>4.3999999999999996E-4</v>
      </c>
      <c r="D39" s="529">
        <v>8.287455886029875E-2</v>
      </c>
      <c r="E39" s="530">
        <v>0.11978886263000003</v>
      </c>
      <c r="F39" s="529">
        <v>5.6838929796739206E-2</v>
      </c>
      <c r="G39" s="530">
        <v>6.1617155950673873E-2</v>
      </c>
      <c r="H39" s="529">
        <v>0</v>
      </c>
      <c r="I39" s="530">
        <v>0</v>
      </c>
      <c r="J39" s="529">
        <v>0.96355795633655184</v>
      </c>
      <c r="K39" s="530">
        <v>0.71794155588544795</v>
      </c>
      <c r="L39" s="529">
        <v>0.29332750000000007</v>
      </c>
      <c r="M39" s="530">
        <v>1.1251512686599998</v>
      </c>
      <c r="N39" s="529">
        <v>0.49890920000000005</v>
      </c>
      <c r="O39" s="530">
        <v>0.22111538060000022</v>
      </c>
      <c r="P39" s="529">
        <v>2.3969745328124105E-2</v>
      </c>
      <c r="Q39" s="530">
        <v>6.5499354041916149E-3</v>
      </c>
      <c r="R39" s="529">
        <v>5.6086252999999968E-2</v>
      </c>
      <c r="S39" s="530">
        <v>1.1287611520611052E-2</v>
      </c>
      <c r="T39" s="545">
        <v>0</v>
      </c>
      <c r="U39" s="531">
        <v>0</v>
      </c>
      <c r="V39" s="529">
        <v>0.11514949379898738</v>
      </c>
      <c r="W39" s="530">
        <v>4.2621143908644098E-2</v>
      </c>
      <c r="X39" s="529">
        <f t="shared" si="55"/>
        <v>5.6999999999999998E-4</v>
      </c>
      <c r="Y39" s="530">
        <f t="shared" si="55"/>
        <v>4.3999999999999996E-4</v>
      </c>
      <c r="Z39" s="529">
        <f t="shared" si="56"/>
        <v>1.1032714449935899</v>
      </c>
      <c r="AA39" s="530">
        <f t="shared" si="56"/>
        <v>0.8993475744661219</v>
      </c>
      <c r="AB39" s="529">
        <f t="shared" si="57"/>
        <v>0.79223670000000013</v>
      </c>
      <c r="AC39" s="530">
        <f t="shared" si="57"/>
        <v>1.3462666492599999</v>
      </c>
      <c r="AD39" s="529">
        <f t="shared" si="58"/>
        <v>0.17123574679898734</v>
      </c>
      <c r="AE39" s="559">
        <f t="shared" si="58"/>
        <v>5.3908755429255148E-2</v>
      </c>
      <c r="AF39" s="552">
        <f t="shared" si="59"/>
        <v>2.0673138917925771</v>
      </c>
      <c r="AG39" s="567">
        <f t="shared" si="59"/>
        <v>2.2999629791553771</v>
      </c>
    </row>
    <row r="40" spans="1:33" ht="15.75">
      <c r="A40" s="539" t="s">
        <v>281</v>
      </c>
      <c r="B40" s="543">
        <v>0</v>
      </c>
      <c r="C40" s="539">
        <v>0</v>
      </c>
      <c r="D40" s="543">
        <v>0</v>
      </c>
      <c r="E40" s="539">
        <v>0</v>
      </c>
      <c r="F40" s="543">
        <v>0</v>
      </c>
      <c r="G40" s="539">
        <v>0</v>
      </c>
      <c r="H40" s="543">
        <v>0</v>
      </c>
      <c r="I40" s="539">
        <v>0</v>
      </c>
      <c r="J40" s="540">
        <v>0</v>
      </c>
      <c r="K40" s="541">
        <v>0</v>
      </c>
      <c r="L40" s="540">
        <v>2.4167400000000002E-2</v>
      </c>
      <c r="M40" s="541">
        <v>4.5060168072000008E-2</v>
      </c>
      <c r="N40" s="540">
        <v>1.3546999999999997E-3</v>
      </c>
      <c r="O40" s="541">
        <v>1.1630473000000001E-3</v>
      </c>
      <c r="P40" s="543">
        <v>0</v>
      </c>
      <c r="Q40" s="539">
        <v>0</v>
      </c>
      <c r="R40" s="543">
        <v>0</v>
      </c>
      <c r="S40" s="539">
        <v>0</v>
      </c>
      <c r="T40" s="546">
        <v>0</v>
      </c>
      <c r="U40" s="542">
        <v>0</v>
      </c>
      <c r="V40" s="543">
        <v>0</v>
      </c>
      <c r="W40" s="539">
        <v>0</v>
      </c>
      <c r="X40" s="543">
        <f t="shared" si="55"/>
        <v>0</v>
      </c>
      <c r="Y40" s="539">
        <f t="shared" si="55"/>
        <v>0</v>
      </c>
      <c r="Z40" s="543">
        <f t="shared" si="56"/>
        <v>0</v>
      </c>
      <c r="AA40" s="539">
        <f t="shared" si="56"/>
        <v>0</v>
      </c>
      <c r="AB40" s="540">
        <f t="shared" si="57"/>
        <v>2.5522100000000002E-2</v>
      </c>
      <c r="AC40" s="541">
        <f t="shared" si="57"/>
        <v>4.6223215372000005E-2</v>
      </c>
      <c r="AD40" s="543"/>
      <c r="AE40" s="561"/>
      <c r="AF40" s="548">
        <f t="shared" si="59"/>
        <v>2.5522100000000002E-2</v>
      </c>
      <c r="AG40" s="570">
        <f t="shared" si="59"/>
        <v>4.6223215372000005E-2</v>
      </c>
    </row>
    <row r="41" spans="1:33" ht="15.75">
      <c r="A41" s="539" t="s">
        <v>282</v>
      </c>
      <c r="B41" s="540">
        <f t="shared" ref="B41" si="60">SUM(B43:B46)</f>
        <v>0.54571000000000003</v>
      </c>
      <c r="C41" s="541">
        <f t="shared" ref="C41:W41" si="61">SUM(C43:C46)</f>
        <v>1.0016699999999998</v>
      </c>
      <c r="D41" s="540">
        <f t="shared" si="61"/>
        <v>0.8810646421589009</v>
      </c>
      <c r="E41" s="541">
        <f t="shared" si="61"/>
        <v>1.1891882159896061</v>
      </c>
      <c r="F41" s="540">
        <f t="shared" si="61"/>
        <v>0.39951140042352551</v>
      </c>
      <c r="G41" s="541">
        <f t="shared" si="61"/>
        <v>0.51252592356430493</v>
      </c>
      <c r="H41" s="540">
        <f t="shared" si="61"/>
        <v>7.475687989000007</v>
      </c>
      <c r="I41" s="541">
        <f t="shared" si="61"/>
        <v>7.4342786943582881</v>
      </c>
      <c r="J41" s="540">
        <f t="shared" si="61"/>
        <v>7.107340999999991</v>
      </c>
      <c r="K41" s="541">
        <f t="shared" si="61"/>
        <v>7.2328070000000038</v>
      </c>
      <c r="L41" s="540">
        <f t="shared" si="61"/>
        <v>4.7568256999999994</v>
      </c>
      <c r="M41" s="541">
        <f t="shared" si="61"/>
        <v>4.91897244944</v>
      </c>
      <c r="N41" s="540">
        <f t="shared" si="61"/>
        <v>1.1419921</v>
      </c>
      <c r="O41" s="541">
        <f t="shared" si="61"/>
        <v>0.82331030920000003</v>
      </c>
      <c r="P41" s="540">
        <f t="shared" si="61"/>
        <v>9.9341219451124091E-2</v>
      </c>
      <c r="Q41" s="541">
        <f t="shared" si="61"/>
        <v>0.10557330270419157</v>
      </c>
      <c r="R41" s="540">
        <f t="shared" si="61"/>
        <v>0.6241810659999999</v>
      </c>
      <c r="S41" s="541">
        <f t="shared" si="61"/>
        <v>0.64467834025849369</v>
      </c>
      <c r="T41" s="540">
        <f t="shared" si="61"/>
        <v>8.5433018531147098E-2</v>
      </c>
      <c r="U41" s="541">
        <f t="shared" si="61"/>
        <v>9.2994785189969467E-2</v>
      </c>
      <c r="V41" s="540">
        <f t="shared" si="61"/>
        <v>0.36968691033419054</v>
      </c>
      <c r="W41" s="541">
        <f t="shared" si="61"/>
        <v>0.32521590734227118</v>
      </c>
      <c r="X41" s="540">
        <f t="shared" ref="X41:AG41" si="62">SUM(X43:X46)</f>
        <v>0.54571000000000003</v>
      </c>
      <c r="Y41" s="541">
        <f t="shared" si="62"/>
        <v>1.0016699999999998</v>
      </c>
      <c r="Z41" s="540">
        <f t="shared" si="62"/>
        <v>15.863605031582424</v>
      </c>
      <c r="AA41" s="541">
        <f t="shared" si="62"/>
        <v>16.368799833912203</v>
      </c>
      <c r="AB41" s="540">
        <f t="shared" si="62"/>
        <v>5.8988177999999998</v>
      </c>
      <c r="AC41" s="541">
        <f t="shared" si="62"/>
        <v>5.74228275864</v>
      </c>
      <c r="AD41" s="540">
        <f t="shared" si="62"/>
        <v>1.0793009948653376</v>
      </c>
      <c r="AE41" s="562">
        <f t="shared" si="62"/>
        <v>1.0628890327907343</v>
      </c>
      <c r="AF41" s="547">
        <f t="shared" si="62"/>
        <v>23.387433826447758</v>
      </c>
      <c r="AG41" s="568">
        <f t="shared" si="62"/>
        <v>24.175641625342934</v>
      </c>
    </row>
    <row r="42" spans="1:33" ht="15.75">
      <c r="A42" s="539" t="s">
        <v>283</v>
      </c>
      <c r="B42" s="540">
        <f t="shared" ref="B42:AG42" si="63">SUM(B43:B45)</f>
        <v>0.54571000000000003</v>
      </c>
      <c r="C42" s="541">
        <f t="shared" si="63"/>
        <v>1.0016699999999998</v>
      </c>
      <c r="D42" s="540">
        <f t="shared" si="63"/>
        <v>0.14894464215890105</v>
      </c>
      <c r="E42" s="541">
        <f t="shared" si="63"/>
        <v>0.45682821598960649</v>
      </c>
      <c r="F42" s="540">
        <f t="shared" si="63"/>
        <v>0.26040740042352556</v>
      </c>
      <c r="G42" s="541">
        <f t="shared" si="63"/>
        <v>0.37342192356430498</v>
      </c>
      <c r="H42" s="540">
        <f t="shared" si="63"/>
        <v>5.9107809500000066</v>
      </c>
      <c r="I42" s="541">
        <f t="shared" si="63"/>
        <v>6.1089593743603627</v>
      </c>
      <c r="J42" s="540">
        <f t="shared" si="63"/>
        <v>2.9620260609999893</v>
      </c>
      <c r="K42" s="541">
        <f t="shared" si="63"/>
        <v>3.3490076390035424</v>
      </c>
      <c r="L42" s="540">
        <f t="shared" si="63"/>
        <v>4.7568256999999994</v>
      </c>
      <c r="M42" s="541">
        <f t="shared" si="63"/>
        <v>4.91897244944</v>
      </c>
      <c r="N42" s="540">
        <f t="shared" si="63"/>
        <v>1.1419921</v>
      </c>
      <c r="O42" s="541">
        <f t="shared" si="63"/>
        <v>0.82331030920000003</v>
      </c>
      <c r="P42" s="540">
        <f>SUM(P43:P45)</f>
        <v>9.9341219451124091E-2</v>
      </c>
      <c r="Q42" s="541">
        <f>SUM(Q43:Q45)</f>
        <v>0.10557330270419157</v>
      </c>
      <c r="R42" s="540">
        <f t="shared" si="63"/>
        <v>0.57690588199999993</v>
      </c>
      <c r="S42" s="541">
        <f t="shared" si="63"/>
        <v>0.61462811392061112</v>
      </c>
      <c r="T42" s="540">
        <f t="shared" si="63"/>
        <v>8.5433018531147098E-2</v>
      </c>
      <c r="U42" s="541">
        <f t="shared" si="63"/>
        <v>9.2994785189969467E-2</v>
      </c>
      <c r="V42" s="540">
        <f t="shared" si="63"/>
        <v>0.25417485379898735</v>
      </c>
      <c r="W42" s="541">
        <f t="shared" si="63"/>
        <v>0.20667241390864408</v>
      </c>
      <c r="X42" s="540">
        <f t="shared" si="63"/>
        <v>0.54571000000000003</v>
      </c>
      <c r="Y42" s="541">
        <f t="shared" si="63"/>
        <v>1.0016699999999998</v>
      </c>
      <c r="Z42" s="540">
        <f t="shared" si="63"/>
        <v>9.2821590535824221</v>
      </c>
      <c r="AA42" s="541">
        <f t="shared" si="63"/>
        <v>10.288217152917817</v>
      </c>
      <c r="AB42" s="540">
        <f t="shared" si="63"/>
        <v>5.8988177999999998</v>
      </c>
      <c r="AC42" s="541">
        <f t="shared" si="63"/>
        <v>5.74228275864</v>
      </c>
      <c r="AD42" s="540">
        <f t="shared" si="63"/>
        <v>0.91651375433013438</v>
      </c>
      <c r="AE42" s="562">
        <f t="shared" si="63"/>
        <v>0.91429531301922462</v>
      </c>
      <c r="AF42" s="549">
        <f t="shared" si="63"/>
        <v>16.643200607912554</v>
      </c>
      <c r="AG42" s="569">
        <f t="shared" si="63"/>
        <v>17.94646522457704</v>
      </c>
    </row>
    <row r="43" spans="1:33">
      <c r="A43" s="245" t="s">
        <v>284</v>
      </c>
      <c r="B43" s="516">
        <v>0.54571000000000003</v>
      </c>
      <c r="C43" s="246">
        <v>1.0016699999999998</v>
      </c>
      <c r="D43" s="516">
        <v>0</v>
      </c>
      <c r="E43" s="246">
        <v>0</v>
      </c>
      <c r="F43" s="516">
        <v>0.23987072942914489</v>
      </c>
      <c r="G43" s="246">
        <v>0.31563613727766893</v>
      </c>
      <c r="H43" s="516">
        <v>0</v>
      </c>
      <c r="I43" s="246">
        <v>0</v>
      </c>
      <c r="J43" s="516">
        <v>1.5255483079458854</v>
      </c>
      <c r="K43" s="246">
        <v>1.7648768095014029</v>
      </c>
      <c r="L43" s="516">
        <v>2.4367642999999997</v>
      </c>
      <c r="M43" s="246">
        <v>2.8349755799699996</v>
      </c>
      <c r="N43" s="516">
        <v>0.95990240000000004</v>
      </c>
      <c r="O43" s="246">
        <v>0.62990508060000006</v>
      </c>
      <c r="P43" s="516">
        <v>9.9341219451124091E-2</v>
      </c>
      <c r="Q43" s="246">
        <v>0.10557330270419157</v>
      </c>
      <c r="R43" s="516">
        <v>0.33349299999999993</v>
      </c>
      <c r="S43" s="246">
        <v>0.39005825299999991</v>
      </c>
      <c r="T43" s="516">
        <v>8.5433018531147098E-2</v>
      </c>
      <c r="U43" s="246">
        <v>9.2994785189969467E-2</v>
      </c>
      <c r="V43" s="516">
        <v>2.6812429999999991E-2</v>
      </c>
      <c r="W43" s="246">
        <v>3.6083561799999782E-2</v>
      </c>
      <c r="X43" s="516">
        <f t="shared" ref="X43:Y47" si="64">B43</f>
        <v>0.54571000000000003</v>
      </c>
      <c r="Y43" s="246">
        <f t="shared" si="64"/>
        <v>1.0016699999999998</v>
      </c>
      <c r="Z43" s="516">
        <f t="shared" ref="Z43:AA46" si="65">D43+F43+H43+J43</f>
        <v>1.7654190373750303</v>
      </c>
      <c r="AA43" s="246">
        <f t="shared" si="65"/>
        <v>2.0805129467790717</v>
      </c>
      <c r="AB43" s="516">
        <f t="shared" ref="AB43:AC46" si="66">L43+N43</f>
        <v>3.3966666999999999</v>
      </c>
      <c r="AC43" s="246">
        <f t="shared" si="66"/>
        <v>3.4648806605699995</v>
      </c>
      <c r="AD43" s="516">
        <f t="shared" ref="AD43:AE47" si="67">R43+T43+V43</f>
        <v>0.44573844853114702</v>
      </c>
      <c r="AE43" s="558">
        <f t="shared" si="67"/>
        <v>0.51913659998996919</v>
      </c>
      <c r="AF43" s="554">
        <f t="shared" ref="AF43:AG46" si="68">X43+Z43+AB43+AD43</f>
        <v>6.1535341859061772</v>
      </c>
      <c r="AG43" s="565">
        <f t="shared" si="68"/>
        <v>7.0662002073390404</v>
      </c>
    </row>
    <row r="44" spans="1:33">
      <c r="A44" s="245" t="s">
        <v>285</v>
      </c>
      <c r="B44" s="516">
        <v>0</v>
      </c>
      <c r="C44" s="246">
        <v>0</v>
      </c>
      <c r="D44" s="516">
        <v>-1.0800000000000183E-2</v>
      </c>
      <c r="E44" s="246">
        <v>0</v>
      </c>
      <c r="F44" s="516">
        <v>5.6843418860808016E-17</v>
      </c>
      <c r="G44" s="246">
        <v>5.6843418860808016E-17</v>
      </c>
      <c r="H44" s="516">
        <v>6.7175863398000075</v>
      </c>
      <c r="I44" s="246">
        <v>5.8835220984864955</v>
      </c>
      <c r="J44" s="516">
        <v>3.1569633629709187E-2</v>
      </c>
      <c r="K44" s="246">
        <v>0.11451682950213944</v>
      </c>
      <c r="L44" s="516">
        <v>1.4944267</v>
      </c>
      <c r="M44" s="246">
        <v>1.232710948736</v>
      </c>
      <c r="N44" s="516">
        <v>-0.346499</v>
      </c>
      <c r="O44" s="246">
        <v>0</v>
      </c>
      <c r="P44" s="516">
        <v>0</v>
      </c>
      <c r="Q44" s="246">
        <v>0</v>
      </c>
      <c r="R44" s="516">
        <v>0.11551840900000002</v>
      </c>
      <c r="S44" s="246">
        <v>0.15286028900000001</v>
      </c>
      <c r="T44" s="516">
        <v>0</v>
      </c>
      <c r="U44" s="246">
        <v>0</v>
      </c>
      <c r="V44" s="516">
        <v>0.11133843732010899</v>
      </c>
      <c r="W44" s="246">
        <v>0.13076839218997996</v>
      </c>
      <c r="X44" s="516">
        <f t="shared" si="64"/>
        <v>0</v>
      </c>
      <c r="Y44" s="246">
        <f t="shared" si="64"/>
        <v>0</v>
      </c>
      <c r="Z44" s="516">
        <f t="shared" si="65"/>
        <v>6.7383559734297167</v>
      </c>
      <c r="AA44" s="246">
        <f t="shared" si="65"/>
        <v>5.9980389279886346</v>
      </c>
      <c r="AB44" s="516">
        <f t="shared" si="66"/>
        <v>1.1479276999999999</v>
      </c>
      <c r="AC44" s="246">
        <f t="shared" si="66"/>
        <v>1.232710948736</v>
      </c>
      <c r="AD44" s="516">
        <f t="shared" si="67"/>
        <v>0.226856846320109</v>
      </c>
      <c r="AE44" s="558">
        <f t="shared" si="67"/>
        <v>0.28362868118997997</v>
      </c>
      <c r="AF44" s="555">
        <f t="shared" si="68"/>
        <v>8.113140519749825</v>
      </c>
      <c r="AG44" s="566">
        <f t="shared" si="68"/>
        <v>7.5143785579146147</v>
      </c>
    </row>
    <row r="45" spans="1:33">
      <c r="A45" s="245" t="s">
        <v>286</v>
      </c>
      <c r="B45" s="516">
        <v>0</v>
      </c>
      <c r="C45" s="246">
        <v>0</v>
      </c>
      <c r="D45" s="516">
        <v>0.15974464215890122</v>
      </c>
      <c r="E45" s="246">
        <v>0.45682821598960649</v>
      </c>
      <c r="F45" s="516">
        <v>2.0536670994380602E-2</v>
      </c>
      <c r="G45" s="246">
        <v>5.7785786286635998E-2</v>
      </c>
      <c r="H45" s="516">
        <v>-0.80680538980000072</v>
      </c>
      <c r="I45" s="246">
        <v>0.2254372758738673</v>
      </c>
      <c r="J45" s="516">
        <v>1.4049081194243949</v>
      </c>
      <c r="K45" s="246">
        <v>1.469614</v>
      </c>
      <c r="L45" s="516">
        <v>0.82563470000000005</v>
      </c>
      <c r="M45" s="246">
        <v>0.851285920734</v>
      </c>
      <c r="N45" s="516">
        <v>0.52858870000000002</v>
      </c>
      <c r="O45" s="246">
        <v>0.19340522860000003</v>
      </c>
      <c r="P45" s="516">
        <v>0</v>
      </c>
      <c r="Q45" s="246">
        <v>0</v>
      </c>
      <c r="R45" s="516">
        <v>0.12789447299999998</v>
      </c>
      <c r="S45" s="246">
        <v>7.170957192061117E-2</v>
      </c>
      <c r="T45" s="516">
        <v>0</v>
      </c>
      <c r="U45" s="246">
        <v>0</v>
      </c>
      <c r="V45" s="516">
        <v>0.11602398647887839</v>
      </c>
      <c r="W45" s="246">
        <v>3.9820459918664342E-2</v>
      </c>
      <c r="X45" s="516">
        <f t="shared" si="64"/>
        <v>0</v>
      </c>
      <c r="Y45" s="246">
        <f t="shared" si="64"/>
        <v>0</v>
      </c>
      <c r="Z45" s="516">
        <f t="shared" si="65"/>
        <v>0.77838404277767603</v>
      </c>
      <c r="AA45" s="246">
        <f t="shared" si="65"/>
        <v>2.2096652781501098</v>
      </c>
      <c r="AB45" s="516">
        <f t="shared" si="66"/>
        <v>1.3542234</v>
      </c>
      <c r="AC45" s="246">
        <f t="shared" si="66"/>
        <v>1.0446911493340001</v>
      </c>
      <c r="AD45" s="516">
        <f t="shared" si="67"/>
        <v>0.24391845947887836</v>
      </c>
      <c r="AE45" s="558">
        <f t="shared" si="67"/>
        <v>0.11153003183927551</v>
      </c>
      <c r="AF45" s="555">
        <f t="shared" si="68"/>
        <v>2.3765259022565544</v>
      </c>
      <c r="AG45" s="566">
        <f t="shared" si="68"/>
        <v>3.3658864593233853</v>
      </c>
    </row>
    <row r="46" spans="1:33">
      <c r="A46" s="528" t="s">
        <v>287</v>
      </c>
      <c r="B46" s="529">
        <v>0</v>
      </c>
      <c r="C46" s="530">
        <v>0</v>
      </c>
      <c r="D46" s="529">
        <v>0.73211999999999988</v>
      </c>
      <c r="E46" s="530">
        <v>0.73235999999999968</v>
      </c>
      <c r="F46" s="529">
        <v>0.13910399999999998</v>
      </c>
      <c r="G46" s="530">
        <v>0.13910399999999998</v>
      </c>
      <c r="H46" s="529">
        <v>1.5649070390000004</v>
      </c>
      <c r="I46" s="530">
        <v>1.3253193199979254</v>
      </c>
      <c r="J46" s="529">
        <v>4.1453149390000013</v>
      </c>
      <c r="K46" s="530">
        <v>3.8837993609964614</v>
      </c>
      <c r="L46" s="529">
        <v>0</v>
      </c>
      <c r="M46" s="530">
        <v>0</v>
      </c>
      <c r="N46" s="529">
        <v>0</v>
      </c>
      <c r="O46" s="530">
        <v>0</v>
      </c>
      <c r="P46" s="529">
        <v>0</v>
      </c>
      <c r="Q46" s="530">
        <v>0</v>
      </c>
      <c r="R46" s="529">
        <v>4.7275183999999998E-2</v>
      </c>
      <c r="S46" s="530">
        <v>3.0050226337882607E-2</v>
      </c>
      <c r="T46" s="529">
        <v>0</v>
      </c>
      <c r="U46" s="530">
        <v>0</v>
      </c>
      <c r="V46" s="529">
        <v>0.11551205653520322</v>
      </c>
      <c r="W46" s="530">
        <v>0.11854349343362711</v>
      </c>
      <c r="X46" s="529">
        <f t="shared" si="64"/>
        <v>0</v>
      </c>
      <c r="Y46" s="530">
        <f t="shared" si="64"/>
        <v>0</v>
      </c>
      <c r="Z46" s="529">
        <f t="shared" si="65"/>
        <v>6.5814459780000014</v>
      </c>
      <c r="AA46" s="530">
        <f t="shared" si="65"/>
        <v>6.0805826809943859</v>
      </c>
      <c r="AB46" s="529">
        <f t="shared" si="66"/>
        <v>0</v>
      </c>
      <c r="AC46" s="530">
        <f t="shared" si="66"/>
        <v>0</v>
      </c>
      <c r="AD46" s="529">
        <f t="shared" si="67"/>
        <v>0.16278724053520321</v>
      </c>
      <c r="AE46" s="559">
        <f t="shared" si="67"/>
        <v>0.1485937197715097</v>
      </c>
      <c r="AF46" s="573">
        <f t="shared" si="68"/>
        <v>6.7442332185352045</v>
      </c>
      <c r="AG46" s="574">
        <f t="shared" si="68"/>
        <v>6.2291764007658958</v>
      </c>
    </row>
    <row r="47" spans="1:33" ht="15.75">
      <c r="A47" s="525" t="s">
        <v>288</v>
      </c>
      <c r="B47" s="526">
        <v>37.447000000000003</v>
      </c>
      <c r="C47" s="527">
        <v>38.262999999999998</v>
      </c>
      <c r="D47" s="526">
        <v>135.40447499999999</v>
      </c>
      <c r="E47" s="527">
        <v>135.65940000000003</v>
      </c>
      <c r="F47" s="526">
        <v>135.40447499999999</v>
      </c>
      <c r="G47" s="527">
        <v>135.65940000000003</v>
      </c>
      <c r="H47" s="526">
        <v>135.40447499999999</v>
      </c>
      <c r="I47" s="527">
        <v>135.65940000000003</v>
      </c>
      <c r="J47" s="526">
        <v>135.40447499999999</v>
      </c>
      <c r="K47" s="527">
        <v>135.65940000000003</v>
      </c>
      <c r="L47" s="526">
        <v>21.448701219419977</v>
      </c>
      <c r="M47" s="527">
        <v>20.771638542469997</v>
      </c>
      <c r="N47" s="526">
        <v>21.448701219419977</v>
      </c>
      <c r="O47" s="527">
        <v>20.771638542469997</v>
      </c>
      <c r="P47" s="526">
        <v>15.357448479999999</v>
      </c>
      <c r="Q47" s="527">
        <v>0</v>
      </c>
      <c r="R47" s="526">
        <v>3.1938286677597389</v>
      </c>
      <c r="S47" s="527">
        <v>3.1348390160224291</v>
      </c>
      <c r="T47" s="526">
        <v>3.3832925145874504</v>
      </c>
      <c r="U47" s="527">
        <v>3.0756104800000021</v>
      </c>
      <c r="V47" s="526">
        <v>3.3503075000000009</v>
      </c>
      <c r="W47" s="527">
        <v>3.3073530000000009</v>
      </c>
      <c r="X47" s="526">
        <f t="shared" si="64"/>
        <v>37.447000000000003</v>
      </c>
      <c r="Y47" s="527">
        <f t="shared" si="64"/>
        <v>38.262999999999998</v>
      </c>
      <c r="Z47" s="526">
        <f>D47</f>
        <v>135.40447499999999</v>
      </c>
      <c r="AA47" s="527">
        <f>E47</f>
        <v>135.65940000000003</v>
      </c>
      <c r="AB47" s="526">
        <f>L47</f>
        <v>21.448701219419977</v>
      </c>
      <c r="AC47" s="527">
        <f>M47</f>
        <v>20.771638542469997</v>
      </c>
      <c r="AD47" s="526">
        <f t="shared" si="67"/>
        <v>9.9274286823471911</v>
      </c>
      <c r="AE47" s="557">
        <f t="shared" si="67"/>
        <v>9.5178024960224317</v>
      </c>
      <c r="AF47" s="556">
        <v>0</v>
      </c>
      <c r="AG47" s="572">
        <v>0</v>
      </c>
    </row>
    <row r="48" spans="1:33" ht="15.75">
      <c r="A48" s="535" t="s">
        <v>289</v>
      </c>
      <c r="B48" s="536">
        <v>1.4572862979677945E-2</v>
      </c>
      <c r="C48" s="537">
        <v>2.6178553694169299E-2</v>
      </c>
      <c r="D48" s="536">
        <v>6.5069093333798679E-3</v>
      </c>
      <c r="E48" s="537">
        <v>8.765984634972631E-3</v>
      </c>
      <c r="F48" s="536">
        <v>2.9505036700118062E-3</v>
      </c>
      <c r="G48" s="537">
        <v>3.7780347219897852E-3</v>
      </c>
      <c r="H48" s="536">
        <v>0</v>
      </c>
      <c r="I48" s="537">
        <v>0</v>
      </c>
      <c r="J48" s="536">
        <v>5.2489705380859772E-2</v>
      </c>
      <c r="K48" s="538">
        <v>5.3315929452732377E-2</v>
      </c>
      <c r="L48" s="536">
        <v>0.2217768643116301</v>
      </c>
      <c r="M48" s="537">
        <v>0.23681196066369989</v>
      </c>
      <c r="N48" s="536">
        <v>5.3242948760273787E-2</v>
      </c>
      <c r="O48" s="538">
        <v>3.9636271713309842E-2</v>
      </c>
      <c r="P48" s="536">
        <v>6.4685224325753366E-3</v>
      </c>
      <c r="Q48" s="537">
        <v>0</v>
      </c>
      <c r="R48" s="536">
        <v>0.19543348467650329</v>
      </c>
      <c r="S48" s="538">
        <v>0.20564958422537424</v>
      </c>
      <c r="T48" s="536">
        <v>2.5251443132035738E-2</v>
      </c>
      <c r="U48" s="538">
        <v>3.0236203769851134E-2</v>
      </c>
      <c r="V48" s="536">
        <v>0.11034417298537227</v>
      </c>
      <c r="W48" s="538">
        <v>9.8332760168712272E-2</v>
      </c>
      <c r="X48" s="693">
        <f t="shared" ref="X48" si="69">X42/X47</f>
        <v>1.4572862979677945E-2</v>
      </c>
      <c r="Y48" s="538">
        <f t="shared" ref="Y48" si="70">Y42/Y47</f>
        <v>2.6178553694169299E-2</v>
      </c>
      <c r="Z48" s="693">
        <f t="shared" ref="Z48" si="71">Z42/Z47</f>
        <v>6.855134627996913E-2</v>
      </c>
      <c r="AA48" s="538">
        <f t="shared" ref="AA48" si="72">AA42/AA47</f>
        <v>7.5838586584621587E-2</v>
      </c>
      <c r="AB48" s="693">
        <f t="shared" ref="AB48" si="73">AB42/AB47</f>
        <v>0.27501981307190393</v>
      </c>
      <c r="AC48" s="538">
        <f t="shared" ref="AC48" si="74">AC42/AC47</f>
        <v>0.27644823237700983</v>
      </c>
      <c r="AD48" s="693">
        <f t="shared" ref="AD48" si="75">AD42/AD47</f>
        <v>9.2321363734384293E-2</v>
      </c>
      <c r="AE48" s="694">
        <f t="shared" ref="AE48" si="76">AE42/AE47</f>
        <v>9.6061597559028586E-2</v>
      </c>
      <c r="AF48" s="563">
        <v>0</v>
      </c>
      <c r="AG48" s="571">
        <v>0</v>
      </c>
    </row>
  </sheetData>
  <mergeCells count="34">
    <mergeCell ref="AF3:AG3"/>
    <mergeCell ref="F3:G3"/>
    <mergeCell ref="J3:K3"/>
    <mergeCell ref="R3:S3"/>
    <mergeCell ref="T3:U3"/>
    <mergeCell ref="V3:W3"/>
    <mergeCell ref="X3:Y3"/>
    <mergeCell ref="N3:O3"/>
    <mergeCell ref="P3:Q3"/>
    <mergeCell ref="Z3:AA3"/>
    <mergeCell ref="AD3:AE3"/>
    <mergeCell ref="L3:M3"/>
    <mergeCell ref="H3:I3"/>
    <mergeCell ref="AB3:AC3"/>
    <mergeCell ref="A3:A4"/>
    <mergeCell ref="B3:C3"/>
    <mergeCell ref="D3:E3"/>
    <mergeCell ref="A27:A28"/>
    <mergeCell ref="B27:C27"/>
    <mergeCell ref="D27:E27"/>
    <mergeCell ref="F27:G27"/>
    <mergeCell ref="H27:I27"/>
    <mergeCell ref="J27:K27"/>
    <mergeCell ref="L27:M27"/>
    <mergeCell ref="N27:O27"/>
    <mergeCell ref="P27:Q27"/>
    <mergeCell ref="R27:S27"/>
    <mergeCell ref="AD27:AE27"/>
    <mergeCell ref="AF27:AG27"/>
    <mergeCell ref="T27:U27"/>
    <mergeCell ref="V27:W27"/>
    <mergeCell ref="X27:Y27"/>
    <mergeCell ref="Z27:AA27"/>
    <mergeCell ref="AB27:AC27"/>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102"/>
  <sheetViews>
    <sheetView showGridLines="0" topLeftCell="B3" zoomScale="90" zoomScaleNormal="90" workbookViewId="0">
      <pane xSplit="1" ySplit="4" topLeftCell="C43" activePane="bottomRight" state="frozen"/>
      <selection activeCell="B3" sqref="B3"/>
      <selection pane="topRight" activeCell="C3" sqref="C3"/>
      <selection pane="bottomLeft" activeCell="B7" sqref="B7"/>
      <selection pane="bottomRight" activeCell="P20" sqref="P20"/>
    </sheetView>
  </sheetViews>
  <sheetFormatPr baseColWidth="10" defaultColWidth="11.42578125" defaultRowHeight="12.75"/>
  <cols>
    <col min="1" max="1" width="76.7109375" style="254" customWidth="1"/>
    <col min="2" max="2" width="55.7109375" style="254" customWidth="1"/>
    <col min="3" max="3" width="12.5703125" style="254" customWidth="1"/>
    <col min="4" max="4" width="12" style="254" customWidth="1"/>
    <col min="5" max="5" width="14.7109375" style="254" customWidth="1"/>
    <col min="6" max="6" width="13" style="254" customWidth="1"/>
    <col min="7" max="7" width="13.42578125" style="254" customWidth="1"/>
    <col min="8" max="8" width="14.5703125" style="254" customWidth="1"/>
    <col min="9" max="9" width="17.140625" style="254" customWidth="1"/>
    <col min="10" max="11" width="14.140625" style="254" customWidth="1"/>
    <col min="12" max="13" width="14" style="254" customWidth="1"/>
    <col min="14" max="15" width="12.85546875" style="200" customWidth="1"/>
    <col min="16" max="25" width="11.42578125" style="200" customWidth="1"/>
    <col min="26" max="26" width="11.42578125" style="200"/>
    <col min="27" max="28" width="11.42578125" style="254"/>
  </cols>
  <sheetData>
    <row r="1" spans="1:31">
      <c r="A1" s="251"/>
      <c r="B1" s="252"/>
      <c r="C1" s="250"/>
      <c r="D1" s="250"/>
      <c r="E1" s="250"/>
      <c r="F1" s="250"/>
      <c r="G1" s="200"/>
      <c r="H1" s="236"/>
      <c r="I1" s="250"/>
      <c r="J1" s="250"/>
      <c r="K1" s="250"/>
      <c r="L1" s="250"/>
      <c r="M1" s="250"/>
      <c r="N1" s="250"/>
      <c r="O1" s="250"/>
      <c r="P1" s="250"/>
      <c r="Q1" s="250"/>
      <c r="R1" s="250"/>
      <c r="S1" s="250"/>
      <c r="T1" s="250"/>
      <c r="U1" s="250"/>
      <c r="V1" s="250"/>
      <c r="W1" s="250"/>
      <c r="X1" s="250"/>
      <c r="Y1" s="250"/>
      <c r="Z1" s="250"/>
      <c r="AA1" s="251"/>
      <c r="AB1" s="251"/>
    </row>
    <row r="2" spans="1:31">
      <c r="A2" s="251"/>
      <c r="B2" s="252"/>
      <c r="C2" s="250"/>
      <c r="D2" s="250"/>
      <c r="E2" s="250"/>
      <c r="F2" s="250"/>
      <c r="G2" s="236"/>
      <c r="H2" s="236"/>
      <c r="I2" s="250"/>
      <c r="J2" s="250"/>
      <c r="K2" s="250"/>
      <c r="L2" s="250"/>
      <c r="M2" s="250"/>
      <c r="N2" s="250"/>
      <c r="O2" s="250"/>
      <c r="P2" s="250"/>
      <c r="Q2" s="250"/>
      <c r="R2" s="250"/>
      <c r="S2" s="250"/>
      <c r="T2" s="250"/>
      <c r="U2" s="250"/>
      <c r="V2" s="250"/>
      <c r="W2" s="250"/>
      <c r="X2" s="250"/>
      <c r="Y2" s="250"/>
      <c r="Z2" s="250"/>
      <c r="AA2" s="251"/>
      <c r="AB2" s="251"/>
    </row>
    <row r="3" spans="1:31" ht="25.5" customHeight="1">
      <c r="B3" s="253"/>
      <c r="C3" s="575" t="s">
        <v>169</v>
      </c>
      <c r="D3" s="576" t="s">
        <v>290</v>
      </c>
      <c r="E3" s="576" t="s">
        <v>171</v>
      </c>
      <c r="F3" s="576" t="s">
        <v>173</v>
      </c>
      <c r="G3" s="576" t="s">
        <v>174</v>
      </c>
      <c r="H3" s="576" t="s">
        <v>291</v>
      </c>
      <c r="I3" s="577" t="s">
        <v>178</v>
      </c>
      <c r="J3" s="905" t="s">
        <v>63</v>
      </c>
      <c r="K3" s="906"/>
      <c r="L3" s="905" t="s">
        <v>292</v>
      </c>
      <c r="M3" s="906"/>
      <c r="N3" s="905" t="s">
        <v>71</v>
      </c>
      <c r="O3" s="906"/>
      <c r="P3" s="905" t="s">
        <v>112</v>
      </c>
      <c r="Q3" s="906"/>
      <c r="R3" s="905" t="s">
        <v>293</v>
      </c>
      <c r="S3" s="906"/>
      <c r="T3" s="905" t="s">
        <v>294</v>
      </c>
      <c r="U3" s="906"/>
      <c r="V3" s="905" t="s">
        <v>295</v>
      </c>
      <c r="W3" s="906"/>
      <c r="X3" s="905" t="s">
        <v>86</v>
      </c>
      <c r="Y3" s="906"/>
      <c r="Z3" s="905" t="s">
        <v>466</v>
      </c>
      <c r="AA3" s="906"/>
      <c r="AB3" s="905" t="s">
        <v>469</v>
      </c>
      <c r="AC3" s="906"/>
      <c r="AD3" s="905" t="s">
        <v>470</v>
      </c>
      <c r="AE3" s="906"/>
    </row>
    <row r="4" spans="1:31" ht="25.5">
      <c r="B4" s="255"/>
      <c r="C4" s="578" t="s">
        <v>501</v>
      </c>
      <c r="D4" s="578" t="str">
        <f t="shared" ref="D4:I4" si="0">$C$4</f>
        <v xml:space="preserve"> September 30 2025</v>
      </c>
      <c r="E4" s="578" t="str">
        <f t="shared" si="0"/>
        <v xml:space="preserve"> September 30 2025</v>
      </c>
      <c r="F4" s="578" t="str">
        <f t="shared" si="0"/>
        <v xml:space="preserve"> September 30 2025</v>
      </c>
      <c r="G4" s="578" t="str">
        <f t="shared" si="0"/>
        <v xml:space="preserve"> September 30 2025</v>
      </c>
      <c r="H4" s="578" t="str">
        <f t="shared" si="0"/>
        <v xml:space="preserve"> September 30 2025</v>
      </c>
      <c r="I4" s="578" t="str">
        <f t="shared" si="0"/>
        <v xml:space="preserve"> September 30 2025</v>
      </c>
      <c r="J4" s="579" t="s">
        <v>471</v>
      </c>
      <c r="K4" s="579" t="s">
        <v>476</v>
      </c>
      <c r="L4" s="579" t="s">
        <v>471</v>
      </c>
      <c r="M4" s="579" t="s">
        <v>476</v>
      </c>
      <c r="N4" s="579" t="s">
        <v>471</v>
      </c>
      <c r="O4" s="579" t="s">
        <v>476</v>
      </c>
      <c r="P4" s="579" t="s">
        <v>471</v>
      </c>
      <c r="Q4" s="579" t="s">
        <v>476</v>
      </c>
      <c r="R4" s="579" t="s">
        <v>471</v>
      </c>
      <c r="S4" s="579" t="s">
        <v>476</v>
      </c>
      <c r="T4" s="579" t="s">
        <v>471</v>
      </c>
      <c r="U4" s="579" t="s">
        <v>476</v>
      </c>
      <c r="V4" s="579" t="s">
        <v>471</v>
      </c>
      <c r="W4" s="579" t="s">
        <v>476</v>
      </c>
      <c r="X4" s="579" t="s">
        <v>471</v>
      </c>
      <c r="Y4" s="579" t="s">
        <v>476</v>
      </c>
      <c r="Z4" s="579" t="s">
        <v>471</v>
      </c>
      <c r="AA4" s="579" t="s">
        <v>476</v>
      </c>
      <c r="AB4" s="579" t="s">
        <v>471</v>
      </c>
      <c r="AC4" s="579" t="s">
        <v>476</v>
      </c>
      <c r="AD4" s="579" t="s">
        <v>471</v>
      </c>
      <c r="AE4" s="579" t="s">
        <v>476</v>
      </c>
    </row>
    <row r="5" spans="1:31">
      <c r="B5" s="255"/>
      <c r="C5" s="580" t="s">
        <v>222</v>
      </c>
      <c r="D5" s="580" t="s">
        <v>222</v>
      </c>
      <c r="E5" s="580" t="s">
        <v>222</v>
      </c>
      <c r="F5" s="580" t="s">
        <v>222</v>
      </c>
      <c r="G5" s="580" t="s">
        <v>222</v>
      </c>
      <c r="H5" s="580" t="s">
        <v>222</v>
      </c>
      <c r="I5" s="580" t="s">
        <v>222</v>
      </c>
      <c r="J5" s="580" t="s">
        <v>222</v>
      </c>
      <c r="K5" s="580" t="s">
        <v>222</v>
      </c>
      <c r="L5" s="580" t="s">
        <v>222</v>
      </c>
      <c r="M5" s="580" t="s">
        <v>222</v>
      </c>
      <c r="N5" s="580" t="s">
        <v>222</v>
      </c>
      <c r="O5" s="580" t="s">
        <v>222</v>
      </c>
      <c r="P5" s="580" t="s">
        <v>222</v>
      </c>
      <c r="Q5" s="580" t="s">
        <v>222</v>
      </c>
      <c r="R5" s="580" t="s">
        <v>222</v>
      </c>
      <c r="S5" s="580" t="s">
        <v>222</v>
      </c>
      <c r="T5" s="580" t="s">
        <v>222</v>
      </c>
      <c r="U5" s="580" t="s">
        <v>222</v>
      </c>
      <c r="V5" s="580" t="s">
        <v>222</v>
      </c>
      <c r="W5" s="580" t="s">
        <v>222</v>
      </c>
      <c r="X5" s="580" t="s">
        <v>222</v>
      </c>
      <c r="Y5" s="580" t="s">
        <v>222</v>
      </c>
      <c r="Z5" s="580" t="s">
        <v>222</v>
      </c>
      <c r="AA5" s="580" t="s">
        <v>222</v>
      </c>
      <c r="AB5" s="580" t="s">
        <v>222</v>
      </c>
      <c r="AC5" s="580" t="s">
        <v>222</v>
      </c>
      <c r="AD5" s="580" t="s">
        <v>222</v>
      </c>
      <c r="AE5" s="580" t="s">
        <v>222</v>
      </c>
    </row>
    <row r="6" spans="1:31">
      <c r="B6" s="256"/>
      <c r="C6" s="257"/>
      <c r="D6" s="257"/>
      <c r="E6" s="257"/>
      <c r="F6" s="257"/>
      <c r="G6" s="257"/>
      <c r="H6" s="257"/>
      <c r="I6" s="257"/>
      <c r="J6" s="257"/>
      <c r="K6" s="257"/>
      <c r="L6" s="257"/>
      <c r="M6" s="257"/>
      <c r="N6" s="257"/>
      <c r="O6" s="257"/>
      <c r="P6" s="257"/>
      <c r="Q6" s="257"/>
      <c r="R6" s="257"/>
      <c r="S6" s="257"/>
      <c r="T6" s="257"/>
      <c r="U6" s="257"/>
      <c r="V6" s="257"/>
      <c r="W6" s="257"/>
      <c r="X6" s="257"/>
      <c r="Y6" s="257"/>
      <c r="Z6" s="257"/>
      <c r="AB6" s="257"/>
      <c r="AC6" s="254"/>
      <c r="AD6" s="257"/>
      <c r="AE6" s="254"/>
    </row>
    <row r="7" spans="1:31">
      <c r="A7" s="254" t="s">
        <v>296</v>
      </c>
      <c r="B7" s="197" t="s">
        <v>296</v>
      </c>
      <c r="C7" s="258">
        <v>18.491</v>
      </c>
      <c r="D7" s="258">
        <v>353.93799999999999</v>
      </c>
      <c r="E7" s="258">
        <v>372.42899999999997</v>
      </c>
      <c r="F7" s="258">
        <v>0.14199999999999999</v>
      </c>
      <c r="G7" s="258">
        <v>0</v>
      </c>
      <c r="H7" s="258">
        <v>372.28699999999998</v>
      </c>
      <c r="I7" s="258">
        <v>372.42899999999997</v>
      </c>
      <c r="J7" s="258">
        <v>0</v>
      </c>
      <c r="K7" s="258">
        <v>0</v>
      </c>
      <c r="L7" s="258">
        <v>0</v>
      </c>
      <c r="M7" s="258">
        <v>0</v>
      </c>
      <c r="N7" s="258">
        <v>0</v>
      </c>
      <c r="O7" s="258">
        <v>0</v>
      </c>
      <c r="P7" s="258">
        <v>-0.42799999999999994</v>
      </c>
      <c r="Q7" s="258">
        <v>-1.0589999999999999</v>
      </c>
      <c r="R7" s="258">
        <v>-0.44300000000000006</v>
      </c>
      <c r="S7" s="258">
        <v>-1.1140000000000001</v>
      </c>
      <c r="T7" s="258">
        <v>1.365</v>
      </c>
      <c r="U7" s="258">
        <v>1.373</v>
      </c>
      <c r="V7" s="258">
        <v>1.069</v>
      </c>
      <c r="W7" s="258">
        <v>0.40500000000000003</v>
      </c>
      <c r="X7" s="258">
        <v>0.13600000000000001</v>
      </c>
      <c r="Y7" s="258">
        <v>-0.89400000000000002</v>
      </c>
      <c r="Z7" s="258">
        <v>1.2050000000000001</v>
      </c>
      <c r="AA7" s="258">
        <v>-0.48899999999999999</v>
      </c>
      <c r="AB7" s="258">
        <v>-46.84</v>
      </c>
      <c r="AC7" s="258">
        <v>-101.509</v>
      </c>
      <c r="AD7" s="258">
        <v>-45.635000000000005</v>
      </c>
      <c r="AE7" s="258">
        <v>-101.998</v>
      </c>
    </row>
    <row r="8" spans="1:31">
      <c r="A8" s="254" t="s">
        <v>297</v>
      </c>
      <c r="B8" s="103" t="s">
        <v>297</v>
      </c>
      <c r="C8" s="258">
        <v>91.912000000000006</v>
      </c>
      <c r="D8" s="258">
        <v>59.972999999999999</v>
      </c>
      <c r="E8" s="258">
        <v>151.88499999999999</v>
      </c>
      <c r="F8" s="258">
        <v>30.56</v>
      </c>
      <c r="G8" s="258">
        <v>12.051</v>
      </c>
      <c r="H8" s="258">
        <v>109.274</v>
      </c>
      <c r="I8" s="258">
        <v>151.88499999999999</v>
      </c>
      <c r="J8" s="258">
        <v>8.892000000000003</v>
      </c>
      <c r="K8" s="258">
        <v>34.243000000000002</v>
      </c>
      <c r="L8" s="258">
        <v>-0.53299999999999992</v>
      </c>
      <c r="M8" s="258">
        <v>-3.133</v>
      </c>
      <c r="N8" s="258">
        <v>8.3589999999999982</v>
      </c>
      <c r="O8" s="258">
        <v>31.11</v>
      </c>
      <c r="P8" s="258">
        <v>8.8610000000000007</v>
      </c>
      <c r="Q8" s="258">
        <v>25.972999999999999</v>
      </c>
      <c r="R8" s="258">
        <v>8.5950000000000024</v>
      </c>
      <c r="S8" s="258">
        <v>25.504000000000001</v>
      </c>
      <c r="T8" s="258">
        <v>9.92</v>
      </c>
      <c r="U8" s="258">
        <v>5.24</v>
      </c>
      <c r="V8" s="258">
        <v>18.515000000000001</v>
      </c>
      <c r="W8" s="258">
        <v>30.744</v>
      </c>
      <c r="X8" s="258">
        <v>-6.4849999999999994</v>
      </c>
      <c r="Y8" s="258">
        <v>-14.724</v>
      </c>
      <c r="Z8" s="258">
        <v>12.03</v>
      </c>
      <c r="AA8" s="258">
        <v>16.02</v>
      </c>
      <c r="AB8" s="258">
        <v>-11.759</v>
      </c>
      <c r="AC8" s="258">
        <v>-18.666</v>
      </c>
      <c r="AD8" s="258">
        <v>0.27099999999999991</v>
      </c>
      <c r="AE8" s="258">
        <v>-2.6459999999999999</v>
      </c>
    </row>
    <row r="9" spans="1:31">
      <c r="A9" s="254" t="s">
        <v>298</v>
      </c>
      <c r="B9" s="103" t="s">
        <v>298</v>
      </c>
      <c r="C9" s="258">
        <v>369.87599999999998</v>
      </c>
      <c r="D9" s="258">
        <v>2437.1</v>
      </c>
      <c r="E9" s="258">
        <v>2806.9760000000001</v>
      </c>
      <c r="F9" s="258">
        <v>850.93499999999995</v>
      </c>
      <c r="G9" s="258">
        <v>790.55700000000002</v>
      </c>
      <c r="H9" s="258">
        <v>1165.4839999999999</v>
      </c>
      <c r="I9" s="258">
        <v>2806.9760000000001</v>
      </c>
      <c r="J9" s="258">
        <v>275.08499999999992</v>
      </c>
      <c r="K9" s="258">
        <v>1133.674</v>
      </c>
      <c r="L9" s="258">
        <v>-221.86500000000001</v>
      </c>
      <c r="M9" s="258">
        <v>-731.51</v>
      </c>
      <c r="N9" s="258">
        <v>53.21999999999997</v>
      </c>
      <c r="O9" s="258">
        <v>402.16399999999999</v>
      </c>
      <c r="P9" s="258">
        <v>-6.4019999999999868</v>
      </c>
      <c r="Q9" s="258">
        <v>145.15600000000001</v>
      </c>
      <c r="R9" s="258">
        <v>-52.774000000000001</v>
      </c>
      <c r="S9" s="258">
        <v>-15.204000000000001</v>
      </c>
      <c r="T9" s="258">
        <v>-31.222999999999999</v>
      </c>
      <c r="U9" s="258">
        <v>-2.625</v>
      </c>
      <c r="V9" s="258">
        <v>-83.992000000000004</v>
      </c>
      <c r="W9" s="258">
        <v>-17.879000000000001</v>
      </c>
      <c r="X9" s="258">
        <v>27.292999999999999</v>
      </c>
      <c r="Y9" s="258">
        <v>13.382</v>
      </c>
      <c r="Z9" s="258">
        <v>-56.698999999999998</v>
      </c>
      <c r="AA9" s="258">
        <v>-4.4969999999999999</v>
      </c>
      <c r="AB9" s="258">
        <v>-147.01300000000001</v>
      </c>
      <c r="AC9" s="258">
        <v>-318.59399999999999</v>
      </c>
      <c r="AD9" s="258">
        <v>-203.71199999999999</v>
      </c>
      <c r="AE9" s="258">
        <v>-323.09100000000001</v>
      </c>
    </row>
    <row r="10" spans="1:31">
      <c r="A10" s="254" t="s">
        <v>299</v>
      </c>
      <c r="B10" s="103" t="s">
        <v>299</v>
      </c>
      <c r="C10" s="258">
        <v>38.481999999999999</v>
      </c>
      <c r="D10" s="258">
        <v>0.49099999999999999</v>
      </c>
      <c r="E10" s="258">
        <v>38.972999999999999</v>
      </c>
      <c r="F10" s="258">
        <v>37.880000000000003</v>
      </c>
      <c r="G10" s="258">
        <v>8.3000000000000004E-2</v>
      </c>
      <c r="H10" s="258">
        <v>1.01</v>
      </c>
      <c r="I10" s="258">
        <v>38.972999999999999</v>
      </c>
      <c r="J10" s="258">
        <v>-4.0000000000000036E-3</v>
      </c>
      <c r="K10" s="258">
        <v>6.0999999999999999E-2</v>
      </c>
      <c r="L10" s="258">
        <v>-1E-3</v>
      </c>
      <c r="M10" s="258">
        <v>-1E-3</v>
      </c>
      <c r="N10" s="258">
        <v>-5.0000000000000044E-3</v>
      </c>
      <c r="O10" s="258">
        <v>0.06</v>
      </c>
      <c r="P10" s="258">
        <v>-8.9999999999999969E-2</v>
      </c>
      <c r="Q10" s="258">
        <v>-0.35399999999999998</v>
      </c>
      <c r="R10" s="258">
        <v>-0.123</v>
      </c>
      <c r="S10" s="258">
        <v>-0.47699999999999998</v>
      </c>
      <c r="T10" s="258">
        <v>5.4000000000000006E-2</v>
      </c>
      <c r="U10" s="258">
        <v>9.8000000000000004E-2</v>
      </c>
      <c r="V10" s="258">
        <v>-6.9000000000000006E-2</v>
      </c>
      <c r="W10" s="258">
        <v>-0.379</v>
      </c>
      <c r="X10" s="258">
        <v>0</v>
      </c>
      <c r="Y10" s="258">
        <v>0</v>
      </c>
      <c r="Z10" s="258">
        <v>-6.9000000000000006E-2</v>
      </c>
      <c r="AA10" s="258">
        <v>-0.379</v>
      </c>
      <c r="AB10" s="258">
        <v>-0.13699999999999998</v>
      </c>
      <c r="AC10" s="258">
        <v>-0.29599999999999999</v>
      </c>
      <c r="AD10" s="258">
        <v>-0.20600000000000007</v>
      </c>
      <c r="AE10" s="258">
        <v>-0.67500000000000004</v>
      </c>
    </row>
    <row r="11" spans="1:31">
      <c r="A11" s="254" t="s">
        <v>300</v>
      </c>
      <c r="B11" s="103" t="s">
        <v>300</v>
      </c>
      <c r="C11" s="258">
        <v>200.142</v>
      </c>
      <c r="D11" s="258">
        <v>562.87800000000004</v>
      </c>
      <c r="E11" s="258">
        <v>763.02</v>
      </c>
      <c r="F11" s="258">
        <v>30.704999999999998</v>
      </c>
      <c r="G11" s="258">
        <v>12.051</v>
      </c>
      <c r="H11" s="258">
        <v>720.26400000000001</v>
      </c>
      <c r="I11" s="258">
        <v>763.02</v>
      </c>
      <c r="J11" s="258">
        <v>8.892000000000003</v>
      </c>
      <c r="K11" s="258">
        <v>34.243000000000002</v>
      </c>
      <c r="L11" s="258">
        <v>-0.53299999999999992</v>
      </c>
      <c r="M11" s="258">
        <v>-3.133</v>
      </c>
      <c r="N11" s="258">
        <v>8.3589999999999982</v>
      </c>
      <c r="O11" s="258">
        <v>31.11</v>
      </c>
      <c r="P11" s="258">
        <v>8.43</v>
      </c>
      <c r="Q11" s="258">
        <v>24.891999999999999</v>
      </c>
      <c r="R11" s="258">
        <v>8.1499999999999986</v>
      </c>
      <c r="S11" s="258">
        <v>24.367999999999999</v>
      </c>
      <c r="T11" s="258">
        <v>17.749000000000002</v>
      </c>
      <c r="U11" s="258">
        <v>12.208</v>
      </c>
      <c r="V11" s="258">
        <v>1.578000000000003</v>
      </c>
      <c r="W11" s="258">
        <v>34.613</v>
      </c>
      <c r="X11" s="258">
        <v>-5.1539999999999999</v>
      </c>
      <c r="Y11" s="258">
        <v>-23.437000000000001</v>
      </c>
      <c r="Z11" s="258">
        <v>-3.5760000000000005</v>
      </c>
      <c r="AA11" s="258">
        <v>11.176</v>
      </c>
      <c r="AB11" s="258">
        <v>-88.661000000000001</v>
      </c>
      <c r="AC11" s="258">
        <v>-189.346</v>
      </c>
      <c r="AD11" s="258">
        <v>-92.236999999999981</v>
      </c>
      <c r="AE11" s="258">
        <v>-178.17</v>
      </c>
    </row>
    <row r="12" spans="1:31">
      <c r="A12" s="254" t="s">
        <v>301</v>
      </c>
      <c r="B12" s="103" t="s">
        <v>301</v>
      </c>
      <c r="C12" s="258">
        <v>683.69799999999998</v>
      </c>
      <c r="D12" s="258">
        <v>5609.6509999999998</v>
      </c>
      <c r="E12" s="258">
        <v>6293.3490000000002</v>
      </c>
      <c r="F12" s="258">
        <v>866.49400000000003</v>
      </c>
      <c r="G12" s="258">
        <v>893.61699999999996</v>
      </c>
      <c r="H12" s="258">
        <v>4533.2380000000003</v>
      </c>
      <c r="I12" s="258">
        <v>6293.3490000000002</v>
      </c>
      <c r="J12" s="258">
        <v>267.90800000000002</v>
      </c>
      <c r="K12" s="258">
        <v>683.70600000000002</v>
      </c>
      <c r="L12" s="258">
        <v>-133.75300000000001</v>
      </c>
      <c r="M12" s="258">
        <v>-263.59100000000001</v>
      </c>
      <c r="N12" s="258">
        <v>134.15500000000003</v>
      </c>
      <c r="O12" s="258">
        <v>420.11500000000001</v>
      </c>
      <c r="P12" s="258">
        <v>142.01500000000001</v>
      </c>
      <c r="Q12" s="258">
        <v>395.03500000000003</v>
      </c>
      <c r="R12" s="258">
        <v>97.540999999999997</v>
      </c>
      <c r="S12" s="258">
        <v>256.00200000000001</v>
      </c>
      <c r="T12" s="258">
        <v>-16.319999999999993</v>
      </c>
      <c r="U12" s="258">
        <v>-49.723999999999997</v>
      </c>
      <c r="V12" s="258">
        <v>81.227000000000004</v>
      </c>
      <c r="W12" s="258">
        <v>206.44800000000001</v>
      </c>
      <c r="X12" s="258">
        <v>-11.977999999999998</v>
      </c>
      <c r="Y12" s="258">
        <v>-31.463999999999999</v>
      </c>
      <c r="Z12" s="258">
        <v>69.249000000000009</v>
      </c>
      <c r="AA12" s="258">
        <v>174.98400000000001</v>
      </c>
      <c r="AB12" s="258">
        <v>277.56700000000001</v>
      </c>
      <c r="AC12" s="258">
        <v>1569.06</v>
      </c>
      <c r="AD12" s="258">
        <v>346.81600000000003</v>
      </c>
      <c r="AE12" s="258">
        <v>1744.0440000000001</v>
      </c>
    </row>
    <row r="13" spans="1:31">
      <c r="A13" s="254" t="s">
        <v>214</v>
      </c>
      <c r="B13" s="103" t="s">
        <v>214</v>
      </c>
      <c r="C13" s="258">
        <v>57.856000000000002</v>
      </c>
      <c r="D13" s="258">
        <v>80.224999999999994</v>
      </c>
      <c r="E13" s="258">
        <v>138.08099999999999</v>
      </c>
      <c r="F13" s="258">
        <v>24.457999999999998</v>
      </c>
      <c r="G13" s="258">
        <v>9.27</v>
      </c>
      <c r="H13" s="258">
        <v>104.35299999999999</v>
      </c>
      <c r="I13" s="258">
        <v>138.08099999999999</v>
      </c>
      <c r="J13" s="258">
        <v>27.182000000000002</v>
      </c>
      <c r="K13" s="258">
        <v>104.199</v>
      </c>
      <c r="L13" s="258">
        <v>-12.68</v>
      </c>
      <c r="M13" s="258">
        <v>-52.335999999999999</v>
      </c>
      <c r="N13" s="258">
        <v>14.502000000000002</v>
      </c>
      <c r="O13" s="258">
        <v>51.863</v>
      </c>
      <c r="P13" s="258">
        <v>10.899999999999999</v>
      </c>
      <c r="Q13" s="258">
        <v>42.890999999999998</v>
      </c>
      <c r="R13" s="258">
        <v>7.7590000000000003</v>
      </c>
      <c r="S13" s="258">
        <v>34.795999999999999</v>
      </c>
      <c r="T13" s="258">
        <v>0.79899999999999993</v>
      </c>
      <c r="U13" s="258">
        <v>2.4119999999999999</v>
      </c>
      <c r="V13" s="258">
        <v>8.5569999999999986</v>
      </c>
      <c r="W13" s="258">
        <v>37.207999999999998</v>
      </c>
      <c r="X13" s="258">
        <v>-3.1000000000000014</v>
      </c>
      <c r="Y13" s="258">
        <v>-12.909000000000001</v>
      </c>
      <c r="Z13" s="258">
        <v>5.4570000000000007</v>
      </c>
      <c r="AA13" s="258">
        <v>24.298999999999999</v>
      </c>
      <c r="AB13" s="258">
        <v>2.3409999999999993</v>
      </c>
      <c r="AC13" s="258">
        <v>14.292999999999999</v>
      </c>
      <c r="AD13" s="258">
        <v>7.7979999999999983</v>
      </c>
      <c r="AE13" s="258">
        <v>38.591999999999999</v>
      </c>
    </row>
    <row r="14" spans="1:31">
      <c r="A14" s="254" t="s">
        <v>215</v>
      </c>
      <c r="B14" s="103" t="s">
        <v>215</v>
      </c>
      <c r="C14" s="258">
        <v>42.658000000000001</v>
      </c>
      <c r="D14" s="258">
        <v>304.72699999999998</v>
      </c>
      <c r="E14" s="258">
        <v>347.38499999999999</v>
      </c>
      <c r="F14" s="258">
        <v>53.86</v>
      </c>
      <c r="G14" s="258">
        <v>117.28400000000001</v>
      </c>
      <c r="H14" s="258">
        <v>176.24100000000001</v>
      </c>
      <c r="I14" s="258">
        <v>347.38499999999999</v>
      </c>
      <c r="J14" s="258">
        <v>18.201000000000001</v>
      </c>
      <c r="K14" s="258">
        <v>54.731000000000002</v>
      </c>
      <c r="L14" s="258">
        <v>-4.6919999999999993</v>
      </c>
      <c r="M14" s="258">
        <v>-10.805</v>
      </c>
      <c r="N14" s="258">
        <v>13.509</v>
      </c>
      <c r="O14" s="258">
        <v>43.926000000000002</v>
      </c>
      <c r="P14" s="258">
        <v>12.020000000000003</v>
      </c>
      <c r="Q14" s="258">
        <v>40.212000000000003</v>
      </c>
      <c r="R14" s="258">
        <v>11.825000000000003</v>
      </c>
      <c r="S14" s="258">
        <v>39.853000000000002</v>
      </c>
      <c r="T14" s="258">
        <v>-0.87600000000000033</v>
      </c>
      <c r="U14" s="258">
        <v>-5.7530000000000001</v>
      </c>
      <c r="V14" s="258">
        <v>10.949000000000002</v>
      </c>
      <c r="W14" s="258">
        <v>34.1</v>
      </c>
      <c r="X14" s="258">
        <v>-3.7229999999999999</v>
      </c>
      <c r="Y14" s="258">
        <v>-11.596</v>
      </c>
      <c r="Z14" s="258">
        <v>7.2260000000000009</v>
      </c>
      <c r="AA14" s="258">
        <v>22.504000000000001</v>
      </c>
      <c r="AB14" s="258">
        <v>4.2139999999999986</v>
      </c>
      <c r="AC14" s="258">
        <v>25.297999999999998</v>
      </c>
      <c r="AD14" s="258">
        <v>11.439999999999998</v>
      </c>
      <c r="AE14" s="258">
        <v>47.802</v>
      </c>
    </row>
    <row r="15" spans="1:31">
      <c r="A15" s="254" t="s">
        <v>302</v>
      </c>
      <c r="B15" s="103" t="s">
        <v>302</v>
      </c>
      <c r="C15" s="258">
        <v>44.332000000000001</v>
      </c>
      <c r="D15" s="258">
        <v>216.44900000000001</v>
      </c>
      <c r="E15" s="258">
        <v>260.78100000000001</v>
      </c>
      <c r="F15" s="258">
        <v>77.319999999999993</v>
      </c>
      <c r="G15" s="258">
        <v>0.32500000000000001</v>
      </c>
      <c r="H15" s="258">
        <v>183.136</v>
      </c>
      <c r="I15" s="258">
        <v>260.78100000000001</v>
      </c>
      <c r="J15" s="258">
        <v>2.0000000000000018E-3</v>
      </c>
      <c r="K15" s="258">
        <v>2.8000000000000001E-2</v>
      </c>
      <c r="L15" s="258">
        <v>0</v>
      </c>
      <c r="M15" s="258">
        <v>0</v>
      </c>
      <c r="N15" s="258">
        <v>2.0000000000000018E-3</v>
      </c>
      <c r="O15" s="258">
        <v>2.8000000000000001E-2</v>
      </c>
      <c r="P15" s="258">
        <v>-8.6999999999999994E-2</v>
      </c>
      <c r="Q15" s="258">
        <v>-0.17599999999999999</v>
      </c>
      <c r="R15" s="258">
        <v>-8.6999999999999994E-2</v>
      </c>
      <c r="S15" s="258">
        <v>-0.17599999999999999</v>
      </c>
      <c r="T15" s="258">
        <v>7.129999999999999</v>
      </c>
      <c r="U15" s="258">
        <v>18.588999999999999</v>
      </c>
      <c r="V15" s="258">
        <v>7.0440000000000005</v>
      </c>
      <c r="W15" s="258">
        <v>18.413</v>
      </c>
      <c r="X15" s="258">
        <v>-2.3939999999999997</v>
      </c>
      <c r="Y15" s="258">
        <v>-6.2569999999999997</v>
      </c>
      <c r="Z15" s="258">
        <v>4.6500000000000004</v>
      </c>
      <c r="AA15" s="258">
        <v>12.156000000000001</v>
      </c>
      <c r="AB15" s="258">
        <v>4.4479999999999968</v>
      </c>
      <c r="AC15" s="258">
        <v>24.614999999999998</v>
      </c>
      <c r="AD15" s="258">
        <v>9.0980000000000025</v>
      </c>
      <c r="AE15" s="258">
        <v>36.771000000000001</v>
      </c>
    </row>
    <row r="16" spans="1:31">
      <c r="A16" s="254" t="s">
        <v>303</v>
      </c>
      <c r="B16" s="103" t="s">
        <v>303</v>
      </c>
      <c r="C16" s="258">
        <v>756.721</v>
      </c>
      <c r="D16" s="258">
        <v>2298.9160000000002</v>
      </c>
      <c r="E16" s="258">
        <v>3055.6370000000002</v>
      </c>
      <c r="F16" s="258">
        <v>1237.481</v>
      </c>
      <c r="G16" s="258">
        <v>815.34500000000003</v>
      </c>
      <c r="H16" s="258">
        <v>1002.811</v>
      </c>
      <c r="I16" s="258">
        <v>3055.6370000000002</v>
      </c>
      <c r="J16" s="258">
        <v>435.68300000000011</v>
      </c>
      <c r="K16" s="258">
        <v>1173.0940000000001</v>
      </c>
      <c r="L16" s="258">
        <v>-298.09499999999997</v>
      </c>
      <c r="M16" s="258">
        <v>-768.74599999999998</v>
      </c>
      <c r="N16" s="258">
        <v>137.58800000000002</v>
      </c>
      <c r="O16" s="258">
        <v>404.34800000000001</v>
      </c>
      <c r="P16" s="258">
        <v>92.289000000000016</v>
      </c>
      <c r="Q16" s="258">
        <v>277.54300000000001</v>
      </c>
      <c r="R16" s="258">
        <v>50.377999999999986</v>
      </c>
      <c r="S16" s="258">
        <v>158.80199999999999</v>
      </c>
      <c r="T16" s="258">
        <v>-55.493999999999986</v>
      </c>
      <c r="U16" s="258">
        <v>-133.53899999999999</v>
      </c>
      <c r="V16" s="258">
        <v>-5.1159999999999997</v>
      </c>
      <c r="W16" s="258">
        <v>25.263000000000002</v>
      </c>
      <c r="X16" s="258">
        <v>0.90199999999999925</v>
      </c>
      <c r="Y16" s="258">
        <v>-9.1820000000000004</v>
      </c>
      <c r="Z16" s="258">
        <v>-4.2140000000000022</v>
      </c>
      <c r="AA16" s="258">
        <v>16.081</v>
      </c>
      <c r="AB16" s="258">
        <v>22.195999999999998</v>
      </c>
      <c r="AC16" s="258">
        <v>136.20699999999999</v>
      </c>
      <c r="AD16" s="258">
        <v>17.981999999999999</v>
      </c>
      <c r="AE16" s="258">
        <v>152.28800000000001</v>
      </c>
    </row>
    <row r="17" spans="1:31">
      <c r="A17" s="254" t="s">
        <v>304</v>
      </c>
      <c r="B17" s="103" t="s">
        <v>304</v>
      </c>
      <c r="C17" s="258">
        <v>863.94399999999996</v>
      </c>
      <c r="D17" s="258">
        <v>3002.7139999999999</v>
      </c>
      <c r="E17" s="258">
        <v>3866.6579999999999</v>
      </c>
      <c r="F17" s="258">
        <v>1536</v>
      </c>
      <c r="G17" s="258">
        <v>764.755</v>
      </c>
      <c r="H17" s="258">
        <v>1565.903</v>
      </c>
      <c r="I17" s="258">
        <v>3866.6579999999999</v>
      </c>
      <c r="J17" s="258">
        <v>440.08100000000002</v>
      </c>
      <c r="K17" s="258">
        <v>1241.8920000000001</v>
      </c>
      <c r="L17" s="258">
        <v>-317.84300000000007</v>
      </c>
      <c r="M17" s="258">
        <v>-852.17100000000005</v>
      </c>
      <c r="N17" s="258">
        <v>122.238</v>
      </c>
      <c r="O17" s="258">
        <v>389.721</v>
      </c>
      <c r="P17" s="258">
        <v>73.301000000000016</v>
      </c>
      <c r="Q17" s="258">
        <v>255.358</v>
      </c>
      <c r="R17" s="258">
        <v>5.5290000000000035</v>
      </c>
      <c r="S17" s="258">
        <v>67.509</v>
      </c>
      <c r="T17" s="258">
        <v>-47.156000000000006</v>
      </c>
      <c r="U17" s="258">
        <v>-123.438</v>
      </c>
      <c r="V17" s="258">
        <v>-41.625999999999998</v>
      </c>
      <c r="W17" s="258">
        <v>-55.927999999999997</v>
      </c>
      <c r="X17" s="258">
        <v>13.959000000000001</v>
      </c>
      <c r="Y17" s="258">
        <v>25.114000000000001</v>
      </c>
      <c r="Z17" s="258">
        <v>-27.667000000000002</v>
      </c>
      <c r="AA17" s="258">
        <v>-30.814</v>
      </c>
      <c r="AB17" s="258">
        <v>37.091000000000008</v>
      </c>
      <c r="AC17" s="258">
        <v>220.83600000000001</v>
      </c>
      <c r="AD17" s="258">
        <v>9.4239999999999782</v>
      </c>
      <c r="AE17" s="258">
        <v>190.02199999999999</v>
      </c>
    </row>
    <row r="18" spans="1:31">
      <c r="A18" s="254" t="s">
        <v>323</v>
      </c>
      <c r="B18" s="103" t="s">
        <v>305</v>
      </c>
      <c r="C18" s="258">
        <v>71.403999999999996</v>
      </c>
      <c r="D18" s="258">
        <v>175.441</v>
      </c>
      <c r="E18" s="258">
        <v>246.845</v>
      </c>
      <c r="F18" s="258">
        <v>109.14400000000001</v>
      </c>
      <c r="G18" s="258">
        <v>8.09</v>
      </c>
      <c r="H18" s="258">
        <v>129.61099999999999</v>
      </c>
      <c r="I18" s="258">
        <v>246.845</v>
      </c>
      <c r="J18" s="258">
        <v>10.785999999999998</v>
      </c>
      <c r="K18" s="258">
        <v>31.527999999999999</v>
      </c>
      <c r="L18" s="258">
        <v>-7.3529999999999989</v>
      </c>
      <c r="M18" s="258">
        <v>-15.132999999999999</v>
      </c>
      <c r="N18" s="258">
        <v>3.4329999999999998</v>
      </c>
      <c r="O18" s="258">
        <v>16.395</v>
      </c>
      <c r="P18" s="258">
        <v>-0.64500000000000002</v>
      </c>
      <c r="Q18" s="258">
        <v>2.2730000000000001</v>
      </c>
      <c r="R18" s="258">
        <v>-2.8689999999999998</v>
      </c>
      <c r="S18" s="258">
        <v>-3.516</v>
      </c>
      <c r="T18" s="258">
        <v>-0.89800000000000002</v>
      </c>
      <c r="U18" s="258">
        <v>6.0000000000000001E-3</v>
      </c>
      <c r="V18" s="258">
        <v>-3.7669999999999999</v>
      </c>
      <c r="W18" s="258">
        <v>-3.51</v>
      </c>
      <c r="X18" s="258">
        <v>-0.16300000000000003</v>
      </c>
      <c r="Y18" s="258">
        <v>-0.77500000000000002</v>
      </c>
      <c r="Z18" s="258">
        <v>-3.93</v>
      </c>
      <c r="AA18" s="258">
        <v>-4.2850000000000001</v>
      </c>
      <c r="AB18" s="258">
        <v>3.0149999999999988</v>
      </c>
      <c r="AC18" s="258">
        <v>18.263999999999999</v>
      </c>
      <c r="AD18" s="258">
        <v>-0.91500000000000092</v>
      </c>
      <c r="AE18" s="258">
        <v>13.978999999999999</v>
      </c>
    </row>
    <row r="19" spans="1:31">
      <c r="A19" s="254" t="s">
        <v>306</v>
      </c>
      <c r="B19" s="103" t="s">
        <v>306</v>
      </c>
      <c r="C19" s="258">
        <v>1584.4929999999999</v>
      </c>
      <c r="D19" s="258">
        <v>5201.6869999999999</v>
      </c>
      <c r="E19" s="258">
        <v>6786.18</v>
      </c>
      <c r="F19" s="258">
        <v>2342.3589999999999</v>
      </c>
      <c r="G19" s="258">
        <v>2674.7620000000002</v>
      </c>
      <c r="H19" s="258">
        <v>1769.059</v>
      </c>
      <c r="I19" s="258">
        <v>6786.18</v>
      </c>
      <c r="J19" s="258">
        <v>1102.6089999999999</v>
      </c>
      <c r="K19" s="258">
        <v>2899.875</v>
      </c>
      <c r="L19" s="258">
        <v>-775.63000000000011</v>
      </c>
      <c r="M19" s="258">
        <v>-1986.0840000000001</v>
      </c>
      <c r="N19" s="258">
        <v>326.97900000000004</v>
      </c>
      <c r="O19" s="258">
        <v>913.79100000000005</v>
      </c>
      <c r="P19" s="258">
        <v>231.93099999999993</v>
      </c>
      <c r="Q19" s="258">
        <v>645.62699999999995</v>
      </c>
      <c r="R19" s="258">
        <v>134.48599999999999</v>
      </c>
      <c r="S19" s="258">
        <v>354.71699999999998</v>
      </c>
      <c r="T19" s="258">
        <v>-76.181999999999988</v>
      </c>
      <c r="U19" s="258">
        <v>-221.72499999999999</v>
      </c>
      <c r="V19" s="258">
        <v>58.304999999999993</v>
      </c>
      <c r="W19" s="258">
        <v>132.99199999999999</v>
      </c>
      <c r="X19" s="258">
        <v>-19.489000000000001</v>
      </c>
      <c r="Y19" s="258">
        <v>-24.396000000000001</v>
      </c>
      <c r="Z19" s="258">
        <v>38.816000000000003</v>
      </c>
      <c r="AA19" s="258">
        <v>108.596</v>
      </c>
      <c r="AB19" s="258">
        <v>38.299000000000007</v>
      </c>
      <c r="AC19" s="258">
        <v>197.809</v>
      </c>
      <c r="AD19" s="258">
        <v>77.114999999999981</v>
      </c>
      <c r="AE19" s="258">
        <v>306.40499999999997</v>
      </c>
    </row>
    <row r="20" spans="1:31">
      <c r="A20" s="254" t="s">
        <v>307</v>
      </c>
      <c r="B20" s="103" t="s">
        <v>307</v>
      </c>
      <c r="C20" s="258">
        <v>4044.83</v>
      </c>
      <c r="D20" s="258">
        <v>17574.345000000001</v>
      </c>
      <c r="E20" s="258">
        <v>21619.174999999999</v>
      </c>
      <c r="F20" s="258">
        <v>4774.415</v>
      </c>
      <c r="G20" s="258">
        <v>4610.3530000000001</v>
      </c>
      <c r="H20" s="258">
        <v>12234.406999999999</v>
      </c>
      <c r="I20" s="258">
        <v>21619.174999999999</v>
      </c>
      <c r="J20" s="258">
        <v>2336.2060000000001</v>
      </c>
      <c r="K20" s="258">
        <v>6281.0010000000002</v>
      </c>
      <c r="L20" s="258">
        <v>-1555.181</v>
      </c>
      <c r="M20" s="258">
        <v>-4037.817</v>
      </c>
      <c r="N20" s="258">
        <v>781.02500000000009</v>
      </c>
      <c r="O20" s="258">
        <v>2243.1840000000002</v>
      </c>
      <c r="P20" s="258">
        <v>543.06700000000012</v>
      </c>
      <c r="Q20" s="258">
        <v>1555.8520000000001</v>
      </c>
      <c r="R20" s="258">
        <v>279.76500000000004</v>
      </c>
      <c r="S20" s="258">
        <v>785.67100000000005</v>
      </c>
      <c r="T20" s="258">
        <v>-121.35300000000004</v>
      </c>
      <c r="U20" s="258">
        <v>-352.95800000000003</v>
      </c>
      <c r="V20" s="258">
        <v>158.416</v>
      </c>
      <c r="W20" s="258">
        <v>432.53</v>
      </c>
      <c r="X20" s="258">
        <v>-46.563000000000002</v>
      </c>
      <c r="Y20" s="258">
        <v>-112.111</v>
      </c>
      <c r="Z20" s="258">
        <v>111.85299999999998</v>
      </c>
      <c r="AA20" s="258">
        <v>320.41899999999998</v>
      </c>
      <c r="AB20" s="258">
        <v>290.58300000000008</v>
      </c>
      <c r="AC20" s="258">
        <v>1633.0920000000001</v>
      </c>
      <c r="AD20" s="258">
        <v>402.43599999999992</v>
      </c>
      <c r="AE20" s="258">
        <v>1953.511</v>
      </c>
    </row>
    <row r="21" spans="1:31">
      <c r="A21" s="254" t="s">
        <v>308</v>
      </c>
      <c r="B21" s="103" t="s">
        <v>308</v>
      </c>
      <c r="C21" s="258">
        <v>858.99900000000002</v>
      </c>
      <c r="D21" s="258">
        <v>6484.8950000000004</v>
      </c>
      <c r="E21" s="258">
        <v>7343.8940000000002</v>
      </c>
      <c r="F21" s="258">
        <v>1394.529</v>
      </c>
      <c r="G21" s="258">
        <v>2497.123</v>
      </c>
      <c r="H21" s="258">
        <v>3452.2420000000002</v>
      </c>
      <c r="I21" s="258">
        <v>7343.8940000000002</v>
      </c>
      <c r="J21" s="258">
        <v>925.34899999999993</v>
      </c>
      <c r="K21" s="258">
        <v>2673.607</v>
      </c>
      <c r="L21" s="258">
        <v>-412.95900000000006</v>
      </c>
      <c r="M21" s="258">
        <v>-1222.5340000000001</v>
      </c>
      <c r="N21" s="258">
        <v>512.3900000000001</v>
      </c>
      <c r="O21" s="258">
        <v>1451.0730000000001</v>
      </c>
      <c r="P21" s="258">
        <v>437.82099999999991</v>
      </c>
      <c r="Q21" s="258">
        <v>1224.0889999999999</v>
      </c>
      <c r="R21" s="258">
        <v>373.43200000000002</v>
      </c>
      <c r="S21" s="258">
        <v>1045.453</v>
      </c>
      <c r="T21" s="258">
        <v>-71.111999999999995</v>
      </c>
      <c r="U21" s="258">
        <v>-228.804</v>
      </c>
      <c r="V21" s="258">
        <v>302.76700000000005</v>
      </c>
      <c r="W21" s="258">
        <v>827.34500000000003</v>
      </c>
      <c r="X21" s="258">
        <v>-98.742999999999967</v>
      </c>
      <c r="Y21" s="258">
        <v>-273.67899999999997</v>
      </c>
      <c r="Z21" s="258">
        <v>204.02400000000006</v>
      </c>
      <c r="AA21" s="258">
        <v>553.66600000000005</v>
      </c>
      <c r="AB21" s="258">
        <v>123.107</v>
      </c>
      <c r="AC21" s="258">
        <v>371.072</v>
      </c>
      <c r="AD21" s="258">
        <v>327.13100000000009</v>
      </c>
      <c r="AE21" s="258">
        <v>924.73800000000006</v>
      </c>
    </row>
    <row r="22" spans="1:31">
      <c r="A22" s="254" t="s">
        <v>309</v>
      </c>
      <c r="B22" s="103" t="s">
        <v>309</v>
      </c>
      <c r="C22" s="258">
        <v>5.6639999999999997</v>
      </c>
      <c r="D22" s="258">
        <v>2.35</v>
      </c>
      <c r="E22" s="258">
        <v>8.0139999999999993</v>
      </c>
      <c r="F22" s="258">
        <v>3.9249999999999998</v>
      </c>
      <c r="G22" s="258">
        <v>0</v>
      </c>
      <c r="H22" s="258">
        <v>4.0890000000000004</v>
      </c>
      <c r="I22" s="258">
        <v>8.0139999999999993</v>
      </c>
      <c r="J22" s="258">
        <v>8.3150000000000013</v>
      </c>
      <c r="K22" s="258">
        <v>25.407</v>
      </c>
      <c r="L22" s="258">
        <v>-7.2200000000000006</v>
      </c>
      <c r="M22" s="258">
        <v>-21.933</v>
      </c>
      <c r="N22" s="258">
        <v>1.0950000000000002</v>
      </c>
      <c r="O22" s="258">
        <v>3.4740000000000002</v>
      </c>
      <c r="P22" s="258">
        <v>0.68100000000000027</v>
      </c>
      <c r="Q22" s="258">
        <v>2.2320000000000002</v>
      </c>
      <c r="R22" s="258">
        <v>0.63700000000000001</v>
      </c>
      <c r="S22" s="258">
        <v>2.0880000000000001</v>
      </c>
      <c r="T22" s="258">
        <v>4.9999999999999975E-3</v>
      </c>
      <c r="U22" s="258">
        <v>-0.05</v>
      </c>
      <c r="V22" s="258">
        <v>0.64100000000000001</v>
      </c>
      <c r="W22" s="258">
        <v>2.04</v>
      </c>
      <c r="X22" s="258">
        <v>-0.22999999999999998</v>
      </c>
      <c r="Y22" s="258">
        <v>-0.73399999999999999</v>
      </c>
      <c r="Z22" s="258">
        <v>0.41100000000000003</v>
      </c>
      <c r="AA22" s="258">
        <v>1.306</v>
      </c>
      <c r="AB22" s="258">
        <v>0.159</v>
      </c>
      <c r="AC22" s="258">
        <v>0.372</v>
      </c>
      <c r="AD22" s="258">
        <v>0.56999999999999984</v>
      </c>
      <c r="AE22" s="258">
        <v>1.6779999999999999</v>
      </c>
    </row>
    <row r="23" spans="1:31">
      <c r="A23" s="254" t="s">
        <v>310</v>
      </c>
      <c r="B23" s="103" t="s">
        <v>310</v>
      </c>
      <c r="C23" s="258">
        <v>53.332999999999998</v>
      </c>
      <c r="D23" s="258">
        <v>173.27600000000001</v>
      </c>
      <c r="E23" s="258">
        <v>226.60900000000001</v>
      </c>
      <c r="F23" s="258">
        <v>12.003</v>
      </c>
      <c r="G23" s="258">
        <v>0.76</v>
      </c>
      <c r="H23" s="258">
        <v>213.846</v>
      </c>
      <c r="I23" s="258">
        <v>226.60900000000001</v>
      </c>
      <c r="J23" s="258">
        <v>0.95199999999999996</v>
      </c>
      <c r="K23" s="258">
        <v>2.8439999999999999</v>
      </c>
      <c r="L23" s="258">
        <v>0</v>
      </c>
      <c r="M23" s="258">
        <v>0</v>
      </c>
      <c r="N23" s="258">
        <v>0.95199999999999996</v>
      </c>
      <c r="O23" s="258">
        <v>2.8439999999999999</v>
      </c>
      <c r="P23" s="258">
        <v>0.11400000000000005</v>
      </c>
      <c r="Q23" s="258">
        <v>0.52500000000000002</v>
      </c>
      <c r="R23" s="258">
        <v>-1.9000000000000017E-2</v>
      </c>
      <c r="S23" s="258">
        <v>0.12</v>
      </c>
      <c r="T23" s="258">
        <v>0.34500000000000008</v>
      </c>
      <c r="U23" s="258">
        <v>0.93400000000000005</v>
      </c>
      <c r="V23" s="258">
        <v>0.32699999999999996</v>
      </c>
      <c r="W23" s="258">
        <v>1.0549999999999999</v>
      </c>
      <c r="X23" s="258">
        <v>-9.1000000000000081E-2</v>
      </c>
      <c r="Y23" s="258">
        <v>-0.90400000000000003</v>
      </c>
      <c r="Z23" s="258">
        <v>0.23599999999999999</v>
      </c>
      <c r="AA23" s="258">
        <v>0.151</v>
      </c>
      <c r="AB23" s="258">
        <v>0</v>
      </c>
      <c r="AC23" s="258">
        <v>0</v>
      </c>
      <c r="AD23" s="258">
        <v>0.23599999999999999</v>
      </c>
      <c r="AE23" s="258">
        <v>0.151</v>
      </c>
    </row>
    <row r="24" spans="1:31">
      <c r="A24" s="254" t="s">
        <v>465</v>
      </c>
      <c r="B24" s="103" t="s">
        <v>311</v>
      </c>
      <c r="C24" s="258">
        <v>12.045</v>
      </c>
      <c r="D24" s="258">
        <v>71.626000000000005</v>
      </c>
      <c r="E24" s="258">
        <v>83.671000000000006</v>
      </c>
      <c r="F24" s="258">
        <v>95.548000000000002</v>
      </c>
      <c r="G24" s="258">
        <v>21</v>
      </c>
      <c r="H24" s="258">
        <v>-32.877000000000002</v>
      </c>
      <c r="I24" s="258">
        <v>83.671000000000006</v>
      </c>
      <c r="J24" s="258">
        <v>5.0820000000000007</v>
      </c>
      <c r="K24" s="258">
        <v>11.457000000000001</v>
      </c>
      <c r="L24" s="258">
        <v>-1.9000000000000003E-2</v>
      </c>
      <c r="M24" s="258">
        <v>-5.5E-2</v>
      </c>
      <c r="N24" s="258">
        <v>5.0629999999999988</v>
      </c>
      <c r="O24" s="258">
        <v>11.401999999999999</v>
      </c>
      <c r="P24" s="258">
        <v>3.9480000000000004</v>
      </c>
      <c r="Q24" s="258">
        <v>8.2620000000000005</v>
      </c>
      <c r="R24" s="258">
        <v>2.4979999999999998</v>
      </c>
      <c r="S24" s="258">
        <v>3.9089999999999998</v>
      </c>
      <c r="T24" s="258">
        <v>-0.93299999999999983</v>
      </c>
      <c r="U24" s="258">
        <v>-3.552</v>
      </c>
      <c r="V24" s="258">
        <v>1.5649999999999999</v>
      </c>
      <c r="W24" s="258">
        <v>0.35699999999999998</v>
      </c>
      <c r="X24" s="258">
        <v>0</v>
      </c>
      <c r="Y24" s="258">
        <v>0</v>
      </c>
      <c r="Z24" s="258">
        <v>1.5649999999999999</v>
      </c>
      <c r="AA24" s="258">
        <v>0.35699999999999998</v>
      </c>
      <c r="AB24" s="258">
        <v>0</v>
      </c>
      <c r="AC24" s="258">
        <v>0</v>
      </c>
      <c r="AD24" s="258">
        <v>1.5649999999999999</v>
      </c>
      <c r="AE24" s="258">
        <v>0.35699999999999998</v>
      </c>
    </row>
    <row r="25" spans="1:31">
      <c r="A25" s="254" t="s">
        <v>312</v>
      </c>
      <c r="B25" s="103" t="s">
        <v>312</v>
      </c>
      <c r="C25" s="258">
        <v>13.276</v>
      </c>
      <c r="D25" s="258">
        <v>6.11</v>
      </c>
      <c r="E25" s="258">
        <v>19.385999999999999</v>
      </c>
      <c r="F25" s="258">
        <v>16.068999999999999</v>
      </c>
      <c r="G25" s="258">
        <v>2.0979999999999999</v>
      </c>
      <c r="H25" s="258">
        <v>1.2190000000000001</v>
      </c>
      <c r="I25" s="258">
        <v>19.385999999999999</v>
      </c>
      <c r="J25" s="258">
        <v>22.761000000000003</v>
      </c>
      <c r="K25" s="258">
        <v>57.978000000000002</v>
      </c>
      <c r="L25" s="258">
        <v>-20.321000000000002</v>
      </c>
      <c r="M25" s="258">
        <v>-51.728000000000002</v>
      </c>
      <c r="N25" s="258">
        <v>2.44</v>
      </c>
      <c r="O25" s="258">
        <v>6.25</v>
      </c>
      <c r="P25" s="258">
        <v>0.32400000000000007</v>
      </c>
      <c r="Q25" s="258">
        <v>0.90900000000000003</v>
      </c>
      <c r="R25" s="258">
        <v>-0.29599999999999999</v>
      </c>
      <c r="S25" s="258">
        <v>-0.29899999999999999</v>
      </c>
      <c r="T25" s="258">
        <v>-7.6000000000000012E-2</v>
      </c>
      <c r="U25" s="258">
        <v>-0.218</v>
      </c>
      <c r="V25" s="258">
        <v>-0.373</v>
      </c>
      <c r="W25" s="258">
        <v>-0.51700000000000002</v>
      </c>
      <c r="X25" s="258">
        <v>0</v>
      </c>
      <c r="Y25" s="258">
        <v>0</v>
      </c>
      <c r="Z25" s="258">
        <v>-0.373</v>
      </c>
      <c r="AA25" s="258">
        <v>-0.51700000000000002</v>
      </c>
      <c r="AB25" s="258">
        <v>0</v>
      </c>
      <c r="AC25" s="258">
        <v>0</v>
      </c>
      <c r="AD25" s="258">
        <v>-0.373</v>
      </c>
      <c r="AE25" s="258">
        <v>-0.51700000000000002</v>
      </c>
    </row>
    <row r="26" spans="1:31">
      <c r="A26" s="254" t="s">
        <v>313</v>
      </c>
      <c r="B26" s="197" t="s">
        <v>313</v>
      </c>
      <c r="C26" s="258">
        <v>72.849999999999994</v>
      </c>
      <c r="D26" s="258">
        <v>54.655999999999999</v>
      </c>
      <c r="E26" s="258">
        <v>127.506</v>
      </c>
      <c r="F26" s="258">
        <v>41.545000000000002</v>
      </c>
      <c r="G26" s="258">
        <v>12.311</v>
      </c>
      <c r="H26" s="258">
        <v>73.650000000000006</v>
      </c>
      <c r="I26" s="258">
        <v>127.506</v>
      </c>
      <c r="J26" s="258">
        <v>5.3379999999999992</v>
      </c>
      <c r="K26" s="258">
        <v>13.013999999999999</v>
      </c>
      <c r="L26" s="258">
        <v>-0.30299999999999994</v>
      </c>
      <c r="M26" s="258">
        <v>-1.859</v>
      </c>
      <c r="N26" s="258">
        <v>5.0349999999999993</v>
      </c>
      <c r="O26" s="258">
        <v>11.154999999999999</v>
      </c>
      <c r="P26" s="258">
        <v>4.2889999999999997</v>
      </c>
      <c r="Q26" s="258">
        <v>9.266</v>
      </c>
      <c r="R26" s="258">
        <v>3.6260000000000003</v>
      </c>
      <c r="S26" s="258">
        <v>7.7640000000000002</v>
      </c>
      <c r="T26" s="258">
        <v>-0.11100000000000002</v>
      </c>
      <c r="U26" s="258">
        <v>-0.13300000000000001</v>
      </c>
      <c r="V26" s="258">
        <v>3.5150000000000006</v>
      </c>
      <c r="W26" s="258">
        <v>7.6310000000000002</v>
      </c>
      <c r="X26" s="258">
        <v>-0.379</v>
      </c>
      <c r="Y26" s="258">
        <v>-0.93200000000000005</v>
      </c>
      <c r="Z26" s="258">
        <v>3.1359999999999997</v>
      </c>
      <c r="AA26" s="258">
        <v>6.6989999999999998</v>
      </c>
      <c r="AB26" s="258">
        <v>0</v>
      </c>
      <c r="AC26" s="258">
        <v>0</v>
      </c>
      <c r="AD26" s="258">
        <v>3.1359999999999997</v>
      </c>
      <c r="AE26" s="258">
        <v>6.6989999999999998</v>
      </c>
    </row>
    <row r="27" spans="1:31">
      <c r="A27" s="254" t="s">
        <v>314</v>
      </c>
      <c r="B27" s="197" t="s">
        <v>314</v>
      </c>
      <c r="C27" s="258">
        <v>0</v>
      </c>
      <c r="D27" s="258">
        <v>0</v>
      </c>
      <c r="E27" s="258">
        <v>0</v>
      </c>
      <c r="F27" s="258">
        <v>0</v>
      </c>
      <c r="G27" s="258">
        <v>0</v>
      </c>
      <c r="H27" s="258">
        <v>0</v>
      </c>
      <c r="I27" s="258">
        <v>0</v>
      </c>
      <c r="J27" s="258">
        <v>0</v>
      </c>
      <c r="K27" s="258">
        <v>0.70199999999999996</v>
      </c>
      <c r="L27" s="258">
        <v>0</v>
      </c>
      <c r="M27" s="258">
        <v>-4.1000000000000002E-2</v>
      </c>
      <c r="N27" s="258">
        <v>0</v>
      </c>
      <c r="O27" s="258">
        <v>0.66100000000000003</v>
      </c>
      <c r="P27" s="258">
        <v>0</v>
      </c>
      <c r="Q27" s="258">
        <v>0.38700000000000001</v>
      </c>
      <c r="R27" s="258">
        <v>0</v>
      </c>
      <c r="S27" s="258">
        <v>5.0999999999999997E-2</v>
      </c>
      <c r="T27" s="258">
        <v>0</v>
      </c>
      <c r="U27" s="258">
        <v>0.41299999999999998</v>
      </c>
      <c r="V27" s="258">
        <v>0</v>
      </c>
      <c r="W27" s="258">
        <v>0.46400000000000002</v>
      </c>
      <c r="X27" s="258">
        <v>0</v>
      </c>
      <c r="Y27" s="258">
        <v>-4.9000000000000002E-2</v>
      </c>
      <c r="Z27" s="258">
        <v>0</v>
      </c>
      <c r="AA27" s="258">
        <v>0.41499999999999998</v>
      </c>
      <c r="AB27" s="258">
        <v>0</v>
      </c>
      <c r="AC27" s="258">
        <v>0</v>
      </c>
      <c r="AD27" s="258">
        <v>0</v>
      </c>
      <c r="AE27" s="258">
        <v>0.41499999999999998</v>
      </c>
    </row>
    <row r="28" spans="1:31">
      <c r="A28" s="254" t="s">
        <v>315</v>
      </c>
      <c r="B28" s="197" t="s">
        <v>315</v>
      </c>
      <c r="C28" s="258">
        <v>51.790999999999997</v>
      </c>
      <c r="D28" s="258">
        <v>284.95999999999998</v>
      </c>
      <c r="E28" s="258">
        <v>336.75099999999998</v>
      </c>
      <c r="F28" s="258">
        <v>1.46</v>
      </c>
      <c r="G28" s="258">
        <v>3.1E-2</v>
      </c>
      <c r="H28" s="258">
        <v>335.26</v>
      </c>
      <c r="I28" s="258">
        <v>336.75099999999998</v>
      </c>
      <c r="J28" s="258">
        <v>8.7639999999999993</v>
      </c>
      <c r="K28" s="258">
        <v>23.338999999999999</v>
      </c>
      <c r="L28" s="258">
        <v>-0.97899999999999965</v>
      </c>
      <c r="M28" s="258">
        <v>-3.7519999999999998</v>
      </c>
      <c r="N28" s="258">
        <v>7.7850000000000001</v>
      </c>
      <c r="O28" s="258">
        <v>19.587</v>
      </c>
      <c r="P28" s="258">
        <v>6.1829999999999998</v>
      </c>
      <c r="Q28" s="258">
        <v>15.84</v>
      </c>
      <c r="R28" s="258">
        <v>3.8470000000000004</v>
      </c>
      <c r="S28" s="258">
        <v>8.9060000000000006</v>
      </c>
      <c r="T28" s="258">
        <v>8.9999999999999976E-3</v>
      </c>
      <c r="U28" s="258">
        <v>2.5999999999999999E-2</v>
      </c>
      <c r="V28" s="258">
        <v>3.8550000000000004</v>
      </c>
      <c r="W28" s="258">
        <v>8.9320000000000004</v>
      </c>
      <c r="X28" s="258">
        <v>-0.61399999999999988</v>
      </c>
      <c r="Y28" s="258">
        <v>-1.6419999999999999</v>
      </c>
      <c r="Z28" s="258">
        <v>3.2409999999999997</v>
      </c>
      <c r="AA28" s="258">
        <v>7.29</v>
      </c>
      <c r="AB28" s="258">
        <v>0</v>
      </c>
      <c r="AC28" s="258">
        <v>0</v>
      </c>
      <c r="AD28" s="258">
        <v>3.2409999999999997</v>
      </c>
      <c r="AE28" s="258">
        <v>7.29</v>
      </c>
    </row>
    <row r="29" spans="1:31">
      <c r="A29" s="254" t="s">
        <v>316</v>
      </c>
      <c r="B29" s="197" t="s">
        <v>316</v>
      </c>
      <c r="C29" s="258">
        <v>90.72</v>
      </c>
      <c r="D29" s="258">
        <v>204.39</v>
      </c>
      <c r="E29" s="258">
        <v>295.11</v>
      </c>
      <c r="F29" s="258">
        <v>50.448999999999998</v>
      </c>
      <c r="G29" s="258">
        <v>9.6000000000000002E-2</v>
      </c>
      <c r="H29" s="258">
        <v>244.565</v>
      </c>
      <c r="I29" s="258">
        <v>295.11</v>
      </c>
      <c r="J29" s="258">
        <v>1.3199999999999998</v>
      </c>
      <c r="K29" s="258">
        <v>4.0339999999999998</v>
      </c>
      <c r="L29" s="258">
        <v>0</v>
      </c>
      <c r="M29" s="258">
        <v>0</v>
      </c>
      <c r="N29" s="258">
        <v>1.3199999999999998</v>
      </c>
      <c r="O29" s="258">
        <v>4.0339999999999998</v>
      </c>
      <c r="P29" s="258">
        <v>0.71799999999999997</v>
      </c>
      <c r="Q29" s="258">
        <v>2.101</v>
      </c>
      <c r="R29" s="258">
        <v>0.26800000000000002</v>
      </c>
      <c r="S29" s="258">
        <v>0.46</v>
      </c>
      <c r="T29" s="258">
        <v>0.80099999999999993</v>
      </c>
      <c r="U29" s="258">
        <v>0.49399999999999999</v>
      </c>
      <c r="V29" s="258">
        <v>1.0700000000000003</v>
      </c>
      <c r="W29" s="258">
        <v>27.024000000000001</v>
      </c>
      <c r="X29" s="258">
        <v>-8.8000000000000078E-2</v>
      </c>
      <c r="Y29" s="258">
        <v>-2.677</v>
      </c>
      <c r="Z29" s="258">
        <v>0.98200000000000287</v>
      </c>
      <c r="AA29" s="258">
        <v>24.347000000000001</v>
      </c>
      <c r="AB29" s="258">
        <v>0</v>
      </c>
      <c r="AC29" s="258">
        <v>0</v>
      </c>
      <c r="AD29" s="258">
        <v>0.98200000000000287</v>
      </c>
      <c r="AE29" s="258">
        <v>24.347000000000001</v>
      </c>
    </row>
    <row r="30" spans="1:31">
      <c r="A30" s="254" t="s">
        <v>317</v>
      </c>
      <c r="B30" s="197" t="s">
        <v>317</v>
      </c>
      <c r="C30" s="258">
        <v>12.768000000000001</v>
      </c>
      <c r="D30" s="258">
        <v>137.64699999999999</v>
      </c>
      <c r="E30" s="258">
        <v>150.41499999999999</v>
      </c>
      <c r="F30" s="258">
        <v>90.247</v>
      </c>
      <c r="G30" s="258">
        <v>15.497</v>
      </c>
      <c r="H30" s="258">
        <v>44.670999999999999</v>
      </c>
      <c r="I30" s="258">
        <v>150.41499999999999</v>
      </c>
      <c r="J30" s="258">
        <v>5.4439999999999991</v>
      </c>
      <c r="K30" s="258">
        <v>14.161</v>
      </c>
      <c r="L30" s="258">
        <v>-0.35599999999999998</v>
      </c>
      <c r="M30" s="258">
        <v>-0.96499999999999997</v>
      </c>
      <c r="N30" s="258">
        <v>5.0879999999999992</v>
      </c>
      <c r="O30" s="258">
        <v>13.196</v>
      </c>
      <c r="P30" s="258">
        <v>3.9049999999999994</v>
      </c>
      <c r="Q30" s="258">
        <v>11.032999999999999</v>
      </c>
      <c r="R30" s="258">
        <v>2.1559999999999997</v>
      </c>
      <c r="S30" s="258">
        <v>6.4669999999999996</v>
      </c>
      <c r="T30" s="258">
        <v>-1.3319999999999999</v>
      </c>
      <c r="U30" s="258">
        <v>-3.1749999999999998</v>
      </c>
      <c r="V30" s="258">
        <v>0.82399999999999984</v>
      </c>
      <c r="W30" s="258">
        <v>3.2919999999999998</v>
      </c>
      <c r="X30" s="258">
        <v>-0.247</v>
      </c>
      <c r="Y30" s="258">
        <v>-0.93200000000000005</v>
      </c>
      <c r="Z30" s="258">
        <v>0.57699999999999996</v>
      </c>
      <c r="AA30" s="258">
        <v>2.36</v>
      </c>
      <c r="AB30" s="258">
        <v>0</v>
      </c>
      <c r="AC30" s="258">
        <v>0</v>
      </c>
      <c r="AD30" s="258">
        <v>0.57699999999999996</v>
      </c>
      <c r="AE30" s="258">
        <v>2.36</v>
      </c>
    </row>
    <row r="31" spans="1:31">
      <c r="A31" s="254" t="s">
        <v>318</v>
      </c>
      <c r="B31" s="197" t="s">
        <v>318</v>
      </c>
      <c r="C31" s="258">
        <v>164.625</v>
      </c>
      <c r="D31" s="258">
        <v>451.46499999999997</v>
      </c>
      <c r="E31" s="258">
        <v>616.09</v>
      </c>
      <c r="F31" s="258">
        <v>56.38</v>
      </c>
      <c r="G31" s="258">
        <v>90.171999999999997</v>
      </c>
      <c r="H31" s="258">
        <v>469.53800000000001</v>
      </c>
      <c r="I31" s="258">
        <v>616.09</v>
      </c>
      <c r="J31" s="258">
        <v>53.920999999999992</v>
      </c>
      <c r="K31" s="258">
        <v>159.37299999999999</v>
      </c>
      <c r="L31" s="258">
        <v>-16.026999999999997</v>
      </c>
      <c r="M31" s="258">
        <v>-46.308999999999997</v>
      </c>
      <c r="N31" s="258">
        <v>37.893999999999991</v>
      </c>
      <c r="O31" s="258">
        <v>113.06399999999999</v>
      </c>
      <c r="P31" s="258">
        <v>33.381</v>
      </c>
      <c r="Q31" s="258">
        <v>101.565</v>
      </c>
      <c r="R31" s="258">
        <v>28.413999999999994</v>
      </c>
      <c r="S31" s="258">
        <v>86.864999999999995</v>
      </c>
      <c r="T31" s="258">
        <v>-1.0000000000000009E-3</v>
      </c>
      <c r="U31" s="258">
        <v>-0.23100000000000001</v>
      </c>
      <c r="V31" s="258">
        <v>28.413000000000004</v>
      </c>
      <c r="W31" s="258">
        <v>86.634</v>
      </c>
      <c r="X31" s="258">
        <v>-8.5750000000000028</v>
      </c>
      <c r="Y31" s="258">
        <v>-26.013000000000002</v>
      </c>
      <c r="Z31" s="258">
        <v>19.838000000000001</v>
      </c>
      <c r="AA31" s="258">
        <v>60.621000000000002</v>
      </c>
      <c r="AB31" s="258">
        <v>0</v>
      </c>
      <c r="AC31" s="258">
        <v>0</v>
      </c>
      <c r="AD31" s="258">
        <v>19.838000000000001</v>
      </c>
      <c r="AE31" s="258">
        <v>60.621000000000002</v>
      </c>
    </row>
    <row r="32" spans="1:31">
      <c r="A32" s="254" t="s">
        <v>319</v>
      </c>
      <c r="B32" s="197" t="s">
        <v>319</v>
      </c>
      <c r="C32" s="258">
        <v>1071.8620000000001</v>
      </c>
      <c r="D32" s="258">
        <v>6934.3739999999998</v>
      </c>
      <c r="E32" s="258">
        <v>8006.2359999999999</v>
      </c>
      <c r="F32" s="258">
        <v>1495.752</v>
      </c>
      <c r="G32" s="258">
        <v>2638.5030000000002</v>
      </c>
      <c r="H32" s="258">
        <v>3871.9810000000002</v>
      </c>
      <c r="I32" s="258">
        <v>8006.2359999999999</v>
      </c>
      <c r="J32" s="258">
        <v>1018.1189999999999</v>
      </c>
      <c r="K32" s="258">
        <v>2940.549</v>
      </c>
      <c r="L32" s="258">
        <v>-439.81200000000001</v>
      </c>
      <c r="M32" s="258">
        <v>-1305.635</v>
      </c>
      <c r="N32" s="258">
        <v>578.30700000000002</v>
      </c>
      <c r="O32" s="258">
        <v>1634.914</v>
      </c>
      <c r="P32" s="258">
        <v>492.9799999999999</v>
      </c>
      <c r="Q32" s="258">
        <v>1380.7449999999999</v>
      </c>
      <c r="R32" s="258">
        <v>415.57100000000003</v>
      </c>
      <c r="S32" s="258">
        <v>1163.7380000000001</v>
      </c>
      <c r="T32" s="258">
        <v>-72.394999999999982</v>
      </c>
      <c r="U32" s="258">
        <v>-234.96799999999999</v>
      </c>
      <c r="V32" s="258">
        <v>343.44899999999996</v>
      </c>
      <c r="W32" s="258">
        <v>928.42499999999995</v>
      </c>
      <c r="X32" s="258">
        <v>-109.14499999999998</v>
      </c>
      <c r="Y32" s="258">
        <v>-308.01499999999999</v>
      </c>
      <c r="Z32" s="258">
        <v>234.30399999999997</v>
      </c>
      <c r="AA32" s="258">
        <v>620.41</v>
      </c>
      <c r="AB32" s="258">
        <v>97.459000000000032</v>
      </c>
      <c r="AC32" s="258">
        <v>300.11700000000002</v>
      </c>
      <c r="AD32" s="258">
        <v>331.76300000000003</v>
      </c>
      <c r="AE32" s="258">
        <v>920.52700000000004</v>
      </c>
    </row>
    <row r="33" spans="1:31">
      <c r="A33" s="254" t="s">
        <v>320</v>
      </c>
      <c r="B33" s="197" t="s">
        <v>320</v>
      </c>
      <c r="C33" s="258">
        <v>80.665999999999997</v>
      </c>
      <c r="D33" s="258">
        <v>57.759</v>
      </c>
      <c r="E33" s="258">
        <v>138.42500000000001</v>
      </c>
      <c r="F33" s="258">
        <v>15.943</v>
      </c>
      <c r="G33" s="258">
        <v>0</v>
      </c>
      <c r="H33" s="258">
        <v>122.482</v>
      </c>
      <c r="I33" s="258">
        <v>138.42500000000001</v>
      </c>
      <c r="J33" s="258">
        <v>0</v>
      </c>
      <c r="K33" s="258">
        <v>0</v>
      </c>
      <c r="L33" s="258">
        <v>0</v>
      </c>
      <c r="M33" s="258">
        <v>0</v>
      </c>
      <c r="N33" s="258">
        <v>0</v>
      </c>
      <c r="O33" s="258">
        <v>0</v>
      </c>
      <c r="P33" s="258">
        <v>-12.834999999999999</v>
      </c>
      <c r="Q33" s="258">
        <v>-13.055</v>
      </c>
      <c r="R33" s="258">
        <v>-12.834999999999999</v>
      </c>
      <c r="S33" s="258">
        <v>-13.055</v>
      </c>
      <c r="T33" s="258">
        <v>-1.0299999999999994</v>
      </c>
      <c r="U33" s="258">
        <v>4.4240000000000004</v>
      </c>
      <c r="V33" s="258">
        <v>-9.4420000000000002</v>
      </c>
      <c r="W33" s="258">
        <v>1.6319999999999999</v>
      </c>
      <c r="X33" s="258">
        <v>0.39200000000000002</v>
      </c>
      <c r="Y33" s="258">
        <v>-0.26700000000000002</v>
      </c>
      <c r="Z33" s="258">
        <v>-9.0499999999999989</v>
      </c>
      <c r="AA33" s="258">
        <v>1.365</v>
      </c>
      <c r="AB33" s="258">
        <v>2.5120000000000005</v>
      </c>
      <c r="AC33" s="258">
        <v>9.4440000000000008</v>
      </c>
      <c r="AD33" s="258">
        <v>-6.538000000000002</v>
      </c>
      <c r="AE33" s="258">
        <v>10.808999999999999</v>
      </c>
    </row>
    <row r="34" spans="1:31">
      <c r="A34" s="254" t="s">
        <v>213</v>
      </c>
      <c r="B34" s="197" t="s">
        <v>213</v>
      </c>
      <c r="C34" s="258">
        <v>0</v>
      </c>
      <c r="D34" s="258">
        <v>0</v>
      </c>
      <c r="E34" s="258">
        <v>0</v>
      </c>
      <c r="F34" s="258">
        <v>0</v>
      </c>
      <c r="G34" s="258">
        <v>0</v>
      </c>
      <c r="H34" s="258">
        <v>0</v>
      </c>
      <c r="I34" s="258">
        <v>0</v>
      </c>
      <c r="J34" s="258">
        <v>0</v>
      </c>
      <c r="K34" s="258">
        <v>0</v>
      </c>
      <c r="L34" s="258">
        <v>0</v>
      </c>
      <c r="M34" s="258">
        <v>0</v>
      </c>
      <c r="N34" s="258">
        <v>0</v>
      </c>
      <c r="O34" s="258">
        <v>0</v>
      </c>
      <c r="P34" s="258">
        <v>0</v>
      </c>
      <c r="Q34" s="258">
        <v>0</v>
      </c>
      <c r="R34" s="258">
        <v>0</v>
      </c>
      <c r="S34" s="258">
        <v>0</v>
      </c>
      <c r="T34" s="258">
        <v>0</v>
      </c>
      <c r="U34" s="258">
        <v>0</v>
      </c>
      <c r="V34" s="258">
        <v>0</v>
      </c>
      <c r="W34" s="258">
        <v>0</v>
      </c>
      <c r="X34" s="258">
        <v>0</v>
      </c>
      <c r="Y34" s="258">
        <v>0</v>
      </c>
      <c r="Z34" s="258">
        <v>0</v>
      </c>
      <c r="AA34" s="258">
        <v>0</v>
      </c>
      <c r="AB34" s="258">
        <v>0</v>
      </c>
      <c r="AC34" s="258">
        <v>0</v>
      </c>
      <c r="AD34" s="258">
        <v>0</v>
      </c>
      <c r="AE34" s="258">
        <v>0</v>
      </c>
    </row>
    <row r="35" spans="1:31">
      <c r="A35" s="254" t="s">
        <v>321</v>
      </c>
      <c r="B35" s="197" t="s">
        <v>321</v>
      </c>
      <c r="C35" s="258">
        <v>0</v>
      </c>
      <c r="D35" s="258">
        <v>0</v>
      </c>
      <c r="E35" s="258">
        <v>0</v>
      </c>
      <c r="F35" s="258">
        <v>0</v>
      </c>
      <c r="G35" s="258">
        <v>0</v>
      </c>
      <c r="H35" s="258">
        <v>0</v>
      </c>
      <c r="I35" s="258">
        <v>0</v>
      </c>
      <c r="J35" s="258">
        <v>0</v>
      </c>
      <c r="K35" s="258">
        <v>0</v>
      </c>
      <c r="L35" s="258">
        <v>0</v>
      </c>
      <c r="M35" s="258">
        <v>0</v>
      </c>
      <c r="N35" s="258">
        <v>0</v>
      </c>
      <c r="O35" s="258">
        <v>0</v>
      </c>
      <c r="P35" s="258">
        <v>0</v>
      </c>
      <c r="Q35" s="258">
        <v>0</v>
      </c>
      <c r="R35" s="258">
        <v>0</v>
      </c>
      <c r="S35" s="258">
        <v>0</v>
      </c>
      <c r="T35" s="258">
        <v>0</v>
      </c>
      <c r="U35" s="258">
        <v>0</v>
      </c>
      <c r="V35" s="258">
        <v>0</v>
      </c>
      <c r="W35" s="258">
        <v>0</v>
      </c>
      <c r="X35" s="258">
        <v>0</v>
      </c>
      <c r="Y35" s="258">
        <v>0</v>
      </c>
      <c r="Z35" s="258">
        <v>0</v>
      </c>
      <c r="AA35" s="258">
        <v>0</v>
      </c>
      <c r="AB35" s="258">
        <v>0</v>
      </c>
      <c r="AC35" s="258">
        <v>0</v>
      </c>
      <c r="AD35" s="258">
        <v>0</v>
      </c>
      <c r="AE35" s="258">
        <v>0</v>
      </c>
    </row>
    <row r="36" spans="1:31">
      <c r="A36" s="254" t="s">
        <v>217</v>
      </c>
      <c r="B36" s="197" t="s">
        <v>217</v>
      </c>
      <c r="C36" s="258">
        <v>50.521000000000001</v>
      </c>
      <c r="D36" s="258">
        <v>149.94300000000001</v>
      </c>
      <c r="E36" s="258">
        <v>200.464</v>
      </c>
      <c r="F36" s="258">
        <v>91.311999999999998</v>
      </c>
      <c r="G36" s="258">
        <v>31.998000000000001</v>
      </c>
      <c r="H36" s="258">
        <v>77.153999999999996</v>
      </c>
      <c r="I36" s="258">
        <v>200.464</v>
      </c>
      <c r="J36" s="258">
        <v>16.085000000000001</v>
      </c>
      <c r="K36" s="258">
        <v>52.947000000000003</v>
      </c>
      <c r="L36" s="258">
        <v>-6.5069999999999979</v>
      </c>
      <c r="M36" s="258">
        <v>-22.562999999999999</v>
      </c>
      <c r="N36" s="258">
        <v>9.5779999999999994</v>
      </c>
      <c r="O36" s="258">
        <v>30.384</v>
      </c>
      <c r="P36" s="258">
        <v>7.1489999999999991</v>
      </c>
      <c r="Q36" s="258">
        <v>22.946999999999999</v>
      </c>
      <c r="R36" s="258">
        <v>4.7460000000000004</v>
      </c>
      <c r="S36" s="258">
        <v>15.895</v>
      </c>
      <c r="T36" s="258">
        <v>0.109</v>
      </c>
      <c r="U36" s="258">
        <v>0.112</v>
      </c>
      <c r="V36" s="258">
        <v>4.854000000000001</v>
      </c>
      <c r="W36" s="258">
        <v>16.006</v>
      </c>
      <c r="X36" s="258">
        <v>-1.4990000000000001</v>
      </c>
      <c r="Y36" s="258">
        <v>-5.282</v>
      </c>
      <c r="Z36" s="258">
        <v>3.3550000000000004</v>
      </c>
      <c r="AA36" s="258">
        <v>10.724</v>
      </c>
      <c r="AB36" s="258">
        <v>1.5370000000000008</v>
      </c>
      <c r="AC36" s="258">
        <v>5.6740000000000004</v>
      </c>
      <c r="AD36" s="258">
        <v>4.8919999999999995</v>
      </c>
      <c r="AE36" s="258">
        <v>16.398</v>
      </c>
    </row>
    <row r="37" spans="1:31">
      <c r="A37" s="254" t="s">
        <v>216</v>
      </c>
      <c r="B37" s="197" t="s">
        <v>216</v>
      </c>
      <c r="C37" s="258">
        <v>0</v>
      </c>
      <c r="D37" s="258">
        <v>0</v>
      </c>
      <c r="E37" s="258">
        <v>0</v>
      </c>
      <c r="F37" s="258">
        <v>0</v>
      </c>
      <c r="G37" s="258">
        <v>0</v>
      </c>
      <c r="H37" s="258">
        <v>0</v>
      </c>
      <c r="I37" s="258">
        <v>0</v>
      </c>
      <c r="J37" s="258">
        <v>0</v>
      </c>
      <c r="K37" s="258">
        <v>0</v>
      </c>
      <c r="L37" s="258">
        <v>0</v>
      </c>
      <c r="M37" s="258">
        <v>0</v>
      </c>
      <c r="N37" s="258">
        <v>0</v>
      </c>
      <c r="O37" s="258">
        <v>0</v>
      </c>
      <c r="P37" s="258">
        <v>0</v>
      </c>
      <c r="Q37" s="258">
        <v>0</v>
      </c>
      <c r="R37" s="258">
        <v>0</v>
      </c>
      <c r="S37" s="258">
        <v>0</v>
      </c>
      <c r="T37" s="258">
        <v>0</v>
      </c>
      <c r="U37" s="258">
        <v>0</v>
      </c>
      <c r="V37" s="258">
        <v>0</v>
      </c>
      <c r="W37" s="258">
        <v>0</v>
      </c>
      <c r="X37" s="258">
        <v>0</v>
      </c>
      <c r="Y37" s="258">
        <v>0</v>
      </c>
      <c r="Z37" s="258">
        <v>0</v>
      </c>
      <c r="AA37" s="258">
        <v>0</v>
      </c>
      <c r="AB37" s="258">
        <v>0</v>
      </c>
      <c r="AC37" s="258">
        <v>0</v>
      </c>
      <c r="AD37" s="258">
        <v>0</v>
      </c>
      <c r="AE37" s="258">
        <v>0</v>
      </c>
    </row>
    <row r="38" spans="1:31">
      <c r="A38" s="254" t="s">
        <v>322</v>
      </c>
      <c r="B38" s="197" t="s">
        <v>322</v>
      </c>
      <c r="C38" s="258">
        <v>131.18600000000001</v>
      </c>
      <c r="D38" s="258">
        <v>152.41800000000001</v>
      </c>
      <c r="E38" s="258">
        <v>283.60399999999998</v>
      </c>
      <c r="F38" s="258">
        <v>107.255</v>
      </c>
      <c r="G38" s="258">
        <v>31.998000000000001</v>
      </c>
      <c r="H38" s="258">
        <v>144.351</v>
      </c>
      <c r="I38" s="258">
        <v>283.60399999999998</v>
      </c>
      <c r="J38" s="258">
        <v>16.085000000000001</v>
      </c>
      <c r="K38" s="258">
        <v>52.947000000000003</v>
      </c>
      <c r="L38" s="258">
        <v>-6.5069999999999979</v>
      </c>
      <c r="M38" s="258">
        <v>-22.562999999999999</v>
      </c>
      <c r="N38" s="258">
        <v>9.5779999999999994</v>
      </c>
      <c r="O38" s="258">
        <v>30.384</v>
      </c>
      <c r="P38" s="258">
        <v>-5.6859999999999999</v>
      </c>
      <c r="Q38" s="258">
        <v>9.8919999999999995</v>
      </c>
      <c r="R38" s="258">
        <v>-8.088000000000001</v>
      </c>
      <c r="S38" s="258">
        <v>2.84</v>
      </c>
      <c r="T38" s="258">
        <v>-0.92199999999999971</v>
      </c>
      <c r="U38" s="258">
        <v>4.5350000000000001</v>
      </c>
      <c r="V38" s="258">
        <v>-9.2210000000000001</v>
      </c>
      <c r="W38" s="258">
        <v>7.1269999999999998</v>
      </c>
      <c r="X38" s="258">
        <v>-1.1079999999999997</v>
      </c>
      <c r="Y38" s="258">
        <v>-5.55</v>
      </c>
      <c r="Z38" s="258">
        <v>-10.329000000000001</v>
      </c>
      <c r="AA38" s="258">
        <v>1.577</v>
      </c>
      <c r="AB38" s="258">
        <v>2.9860000000000007</v>
      </c>
      <c r="AC38" s="258">
        <v>11.192</v>
      </c>
      <c r="AD38" s="258">
        <v>-7.3429999999999982</v>
      </c>
      <c r="AE38" s="258">
        <v>12.769</v>
      </c>
    </row>
    <row r="39" spans="1:31">
      <c r="B39" s="197"/>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row>
    <row r="40" spans="1:31">
      <c r="B40" s="197"/>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row>
    <row r="41" spans="1:31">
      <c r="B41" s="197"/>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row>
    <row r="42" spans="1:31">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row>
    <row r="43" spans="1:31">
      <c r="B43" s="228"/>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row>
    <row r="44" spans="1:31">
      <c r="G44" s="200"/>
      <c r="I44" s="236"/>
      <c r="V44" s="259"/>
      <c r="W44" s="259"/>
    </row>
    <row r="45" spans="1:31">
      <c r="A45" s="251"/>
      <c r="B45" s="251"/>
      <c r="C45" s="251"/>
      <c r="D45" s="251"/>
      <c r="E45" s="251"/>
      <c r="F45" s="251"/>
      <c r="G45" s="236"/>
      <c r="H45" s="251"/>
      <c r="I45" s="236"/>
      <c r="L45" s="260"/>
      <c r="M45" s="260"/>
      <c r="N45" s="236"/>
      <c r="O45" s="236"/>
      <c r="P45" s="236"/>
      <c r="Q45" s="236"/>
      <c r="R45" s="236"/>
      <c r="S45" s="236"/>
      <c r="T45" s="236"/>
      <c r="U45" s="236"/>
      <c r="V45" s="236"/>
      <c r="W45" s="236"/>
      <c r="X45" s="236"/>
      <c r="Y45" s="236"/>
      <c r="Z45" s="236"/>
      <c r="AA45" s="251"/>
      <c r="AB45"/>
    </row>
    <row r="46" spans="1:31" ht="25.5" customHeight="1">
      <c r="C46" s="575" t="s">
        <v>169</v>
      </c>
      <c r="D46" s="576" t="s">
        <v>290</v>
      </c>
      <c r="E46" s="576" t="s">
        <v>171</v>
      </c>
      <c r="F46" s="576" t="s">
        <v>173</v>
      </c>
      <c r="G46" s="576" t="s">
        <v>174</v>
      </c>
      <c r="H46" s="576" t="s">
        <v>291</v>
      </c>
      <c r="I46" s="577" t="s">
        <v>178</v>
      </c>
      <c r="J46" s="905" t="s">
        <v>63</v>
      </c>
      <c r="K46" s="906"/>
      <c r="L46" s="905" t="s">
        <v>292</v>
      </c>
      <c r="M46" s="906"/>
      <c r="N46" s="905" t="s">
        <v>71</v>
      </c>
      <c r="O46" s="906"/>
      <c r="P46" s="905" t="s">
        <v>112</v>
      </c>
      <c r="Q46" s="906"/>
      <c r="R46" s="905" t="s">
        <v>293</v>
      </c>
      <c r="S46" s="906"/>
      <c r="T46" s="905" t="s">
        <v>294</v>
      </c>
      <c r="U46" s="906"/>
      <c r="V46" s="905" t="s">
        <v>295</v>
      </c>
      <c r="W46" s="906"/>
      <c r="X46" s="905" t="s">
        <v>86</v>
      </c>
      <c r="Y46" s="906"/>
      <c r="Z46" s="905" t="s">
        <v>89</v>
      </c>
      <c r="AA46" s="906"/>
      <c r="AB46"/>
    </row>
    <row r="47" spans="1:31" ht="25.5">
      <c r="C47" s="578" t="s">
        <v>502</v>
      </c>
      <c r="D47" s="578" t="str">
        <f>$C$47</f>
        <v xml:space="preserve"> December 31 2024</v>
      </c>
      <c r="E47" s="578" t="str">
        <f t="shared" ref="E47:I47" si="1">$C$47</f>
        <v xml:space="preserve"> December 31 2024</v>
      </c>
      <c r="F47" s="578" t="str">
        <f t="shared" si="1"/>
        <v xml:space="preserve"> December 31 2024</v>
      </c>
      <c r="G47" s="578" t="str">
        <f t="shared" si="1"/>
        <v xml:space="preserve"> December 31 2024</v>
      </c>
      <c r="H47" s="578" t="str">
        <f t="shared" si="1"/>
        <v xml:space="preserve"> December 31 2024</v>
      </c>
      <c r="I47" s="578" t="str">
        <f t="shared" si="1"/>
        <v xml:space="preserve"> December 31 2024</v>
      </c>
      <c r="J47" s="579" t="s">
        <v>472</v>
      </c>
      <c r="K47" s="579" t="s">
        <v>477</v>
      </c>
      <c r="L47" s="579" t="s">
        <v>472</v>
      </c>
      <c r="M47" s="579" t="s">
        <v>477</v>
      </c>
      <c r="N47" s="579" t="str">
        <f>$J$47</f>
        <v>Q3 2024</v>
      </c>
      <c r="O47" s="579" t="s">
        <v>477</v>
      </c>
      <c r="P47" s="579" t="str">
        <f>$J$47</f>
        <v>Q3 2024</v>
      </c>
      <c r="Q47" s="579" t="s">
        <v>477</v>
      </c>
      <c r="R47" s="579" t="str">
        <f>$J$47</f>
        <v>Q3 2024</v>
      </c>
      <c r="S47" s="579" t="s">
        <v>477</v>
      </c>
      <c r="T47" s="579" t="str">
        <f>$J$47</f>
        <v>Q3 2024</v>
      </c>
      <c r="U47" s="579" t="s">
        <v>477</v>
      </c>
      <c r="V47" s="579" t="str">
        <f>$J$47</f>
        <v>Q3 2024</v>
      </c>
      <c r="W47" s="579" t="s">
        <v>477</v>
      </c>
      <c r="X47" s="579" t="str">
        <f>$J$47</f>
        <v>Q3 2024</v>
      </c>
      <c r="Y47" s="579" t="s">
        <v>477</v>
      </c>
      <c r="Z47" s="579" t="str">
        <f>$J$47</f>
        <v>Q3 2024</v>
      </c>
      <c r="AA47" s="579" t="s">
        <v>477</v>
      </c>
      <c r="AB47"/>
    </row>
    <row r="48" spans="1:31">
      <c r="C48" s="580" t="s">
        <v>222</v>
      </c>
      <c r="D48" s="580" t="s">
        <v>222</v>
      </c>
      <c r="E48" s="580" t="s">
        <v>222</v>
      </c>
      <c r="F48" s="580" t="s">
        <v>222</v>
      </c>
      <c r="G48" s="580" t="s">
        <v>222</v>
      </c>
      <c r="H48" s="580" t="s">
        <v>222</v>
      </c>
      <c r="I48" s="580" t="s">
        <v>222</v>
      </c>
      <c r="J48" s="580" t="s">
        <v>222</v>
      </c>
      <c r="K48" s="580" t="s">
        <v>222</v>
      </c>
      <c r="L48" s="580" t="s">
        <v>222</v>
      </c>
      <c r="M48" s="580" t="s">
        <v>222</v>
      </c>
      <c r="N48" s="580" t="s">
        <v>222</v>
      </c>
      <c r="O48" s="580" t="s">
        <v>222</v>
      </c>
      <c r="P48" s="580" t="s">
        <v>222</v>
      </c>
      <c r="Q48" s="580" t="s">
        <v>222</v>
      </c>
      <c r="R48" s="580" t="s">
        <v>222</v>
      </c>
      <c r="S48" s="580" t="s">
        <v>222</v>
      </c>
      <c r="T48" s="580" t="s">
        <v>222</v>
      </c>
      <c r="U48" s="580" t="s">
        <v>222</v>
      </c>
      <c r="V48" s="580" t="s">
        <v>222</v>
      </c>
      <c r="W48" s="580" t="s">
        <v>222</v>
      </c>
      <c r="X48" s="580" t="s">
        <v>222</v>
      </c>
      <c r="Y48" s="580" t="s">
        <v>222</v>
      </c>
      <c r="Z48" s="580" t="s">
        <v>222</v>
      </c>
      <c r="AA48" s="580" t="s">
        <v>222</v>
      </c>
      <c r="AB48"/>
    </row>
    <row r="49" spans="2:28">
      <c r="AB49"/>
    </row>
    <row r="50" spans="2:28">
      <c r="B50" s="197" t="s">
        <v>296</v>
      </c>
      <c r="C50" s="258">
        <v>16.471</v>
      </c>
      <c r="D50" s="258">
        <v>384.26600000000002</v>
      </c>
      <c r="E50" s="258">
        <v>400.73700000000002</v>
      </c>
      <c r="F50" s="258">
        <v>9.2999999999999999E-2</v>
      </c>
      <c r="G50" s="258">
        <v>0</v>
      </c>
      <c r="H50" s="258">
        <v>400.64400000000001</v>
      </c>
      <c r="I50" s="258">
        <v>400.73700000000002</v>
      </c>
      <c r="J50" s="258">
        <v>-0.21099999999999999</v>
      </c>
      <c r="K50" s="258">
        <v>0</v>
      </c>
      <c r="L50" s="258">
        <v>0</v>
      </c>
      <c r="M50" s="258">
        <v>0</v>
      </c>
      <c r="N50" s="258">
        <v>-0.21099999999999999</v>
      </c>
      <c r="O50" s="258">
        <v>0</v>
      </c>
      <c r="P50" s="258">
        <v>-0.57799999999999996</v>
      </c>
      <c r="Q50" s="258">
        <v>-1.075</v>
      </c>
      <c r="R50" s="258">
        <v>-0.6</v>
      </c>
      <c r="S50" s="258">
        <v>-1.135</v>
      </c>
      <c r="T50" s="258">
        <v>-0.81899999999999995</v>
      </c>
      <c r="U50" s="258">
        <v>-6.8739999999999997</v>
      </c>
      <c r="V50" s="258">
        <v>-1.2460000000000004</v>
      </c>
      <c r="W50" s="258">
        <v>-7.032</v>
      </c>
      <c r="X50" s="258">
        <v>0.40500000000000025</v>
      </c>
      <c r="Y50" s="258">
        <v>-6.4009999999999998</v>
      </c>
      <c r="Z50" s="258">
        <v>-0.8409999999999993</v>
      </c>
      <c r="AA50" s="258">
        <v>-13.433</v>
      </c>
      <c r="AB50"/>
    </row>
    <row r="51" spans="2:28">
      <c r="B51" s="103" t="s">
        <v>297</v>
      </c>
      <c r="C51" s="258">
        <v>69.197999999999993</v>
      </c>
      <c r="D51" s="258">
        <v>85.114000000000004</v>
      </c>
      <c r="E51" s="258">
        <v>154.31200000000001</v>
      </c>
      <c r="F51" s="258">
        <v>14.805</v>
      </c>
      <c r="G51" s="258">
        <v>19.731000000000002</v>
      </c>
      <c r="H51" s="258">
        <v>119.776</v>
      </c>
      <c r="I51" s="258">
        <v>154.31200000000001</v>
      </c>
      <c r="J51" s="258">
        <v>14.576999999999998</v>
      </c>
      <c r="K51" s="258">
        <v>35.878999999999998</v>
      </c>
      <c r="L51" s="258">
        <v>-1.7440000000000002</v>
      </c>
      <c r="M51" s="258">
        <v>-3.91</v>
      </c>
      <c r="N51" s="258">
        <v>12.833000000000002</v>
      </c>
      <c r="O51" s="258">
        <v>31.969000000000001</v>
      </c>
      <c r="P51" s="258">
        <v>8.0030000000000001</v>
      </c>
      <c r="Q51" s="258">
        <v>14.666</v>
      </c>
      <c r="R51" s="258">
        <v>7.8970000000000002</v>
      </c>
      <c r="S51" s="258">
        <v>12.877000000000001</v>
      </c>
      <c r="T51" s="258">
        <v>-1.2460000000000022</v>
      </c>
      <c r="U51" s="258">
        <v>-64.128</v>
      </c>
      <c r="V51" s="258">
        <v>6.6490000000000009</v>
      </c>
      <c r="W51" s="258">
        <v>-51.252000000000002</v>
      </c>
      <c r="X51" s="258">
        <v>0.67099999999999937</v>
      </c>
      <c r="Y51" s="258">
        <v>17.547999999999998</v>
      </c>
      <c r="Z51" s="258">
        <v>7.32</v>
      </c>
      <c r="AA51" s="258">
        <v>-33.704000000000001</v>
      </c>
      <c r="AB51"/>
    </row>
    <row r="52" spans="2:28">
      <c r="B52" s="103" t="s">
        <v>298</v>
      </c>
      <c r="C52" s="258">
        <v>407.298</v>
      </c>
      <c r="D52" s="258">
        <v>2593.7350000000001</v>
      </c>
      <c r="E52" s="258">
        <v>3001.0329999999999</v>
      </c>
      <c r="F52" s="258">
        <v>869.76099999999997</v>
      </c>
      <c r="G52" s="258">
        <v>782.20299999999997</v>
      </c>
      <c r="H52" s="258">
        <v>1349.069</v>
      </c>
      <c r="I52" s="258">
        <v>3001.0329999999999</v>
      </c>
      <c r="J52" s="258">
        <v>430.47400000000005</v>
      </c>
      <c r="K52" s="258">
        <v>1013.278</v>
      </c>
      <c r="L52" s="258">
        <v>-305.78100000000006</v>
      </c>
      <c r="M52" s="258">
        <v>-697.27700000000004</v>
      </c>
      <c r="N52" s="258">
        <v>124.69299999999998</v>
      </c>
      <c r="O52" s="258">
        <v>316.00099999999998</v>
      </c>
      <c r="P52" s="258">
        <v>16.892999999999997</v>
      </c>
      <c r="Q52" s="258">
        <v>41.884999999999998</v>
      </c>
      <c r="R52" s="258">
        <v>-38.372</v>
      </c>
      <c r="S52" s="258">
        <v>-97.314999999999998</v>
      </c>
      <c r="T52" s="258">
        <v>35.266000000000005</v>
      </c>
      <c r="U52" s="258">
        <v>157.155</v>
      </c>
      <c r="V52" s="258">
        <v>-3.1180000000000021</v>
      </c>
      <c r="W52" s="258">
        <v>59.786000000000001</v>
      </c>
      <c r="X52" s="258">
        <v>3.218</v>
      </c>
      <c r="Y52" s="258">
        <v>-28.87</v>
      </c>
      <c r="Z52" s="258">
        <v>0.10000000000000142</v>
      </c>
      <c r="AA52" s="258">
        <v>30.916</v>
      </c>
      <c r="AB52"/>
    </row>
    <row r="53" spans="2:28">
      <c r="B53" s="103" t="s">
        <v>299</v>
      </c>
      <c r="C53" s="258">
        <v>13.563000000000001</v>
      </c>
      <c r="D53" s="258">
        <v>0.71</v>
      </c>
      <c r="E53" s="258">
        <v>14.273</v>
      </c>
      <c r="F53" s="258">
        <v>12.855</v>
      </c>
      <c r="G53" s="258">
        <v>0.11700000000000001</v>
      </c>
      <c r="H53" s="258">
        <v>1.3009999999999999</v>
      </c>
      <c r="I53" s="258">
        <v>14.273</v>
      </c>
      <c r="J53" s="258">
        <v>0.10500000000000001</v>
      </c>
      <c r="K53" s="258">
        <v>0.32</v>
      </c>
      <c r="L53" s="258">
        <v>-1E-3</v>
      </c>
      <c r="M53" s="258">
        <v>-4.0000000000000001E-3</v>
      </c>
      <c r="N53" s="258">
        <v>0.10400000000000001</v>
      </c>
      <c r="O53" s="258">
        <v>0.316</v>
      </c>
      <c r="P53" s="258">
        <v>4.9000000000000002E-2</v>
      </c>
      <c r="Q53" s="258">
        <v>0.16200000000000001</v>
      </c>
      <c r="R53" s="258">
        <v>-1.2000000000000002E-2</v>
      </c>
      <c r="S53" s="258">
        <v>-2.5000000000000001E-2</v>
      </c>
      <c r="T53" s="258">
        <v>-0.42499999999999999</v>
      </c>
      <c r="U53" s="258">
        <v>-0.32300000000000001</v>
      </c>
      <c r="V53" s="258">
        <v>0.373</v>
      </c>
      <c r="W53" s="258">
        <v>0.46300000000000002</v>
      </c>
      <c r="X53" s="258">
        <v>0</v>
      </c>
      <c r="Y53" s="258">
        <v>0</v>
      </c>
      <c r="Z53" s="258">
        <v>0.373</v>
      </c>
      <c r="AA53" s="258">
        <v>0.46300000000000002</v>
      </c>
      <c r="AB53"/>
    </row>
    <row r="54" spans="2:28">
      <c r="B54" s="103" t="s">
        <v>300</v>
      </c>
      <c r="C54" s="258">
        <v>153.34100000000001</v>
      </c>
      <c r="D54" s="258">
        <v>667.43700000000001</v>
      </c>
      <c r="E54" s="258">
        <v>820.77800000000002</v>
      </c>
      <c r="F54" s="258">
        <v>14.898999999999999</v>
      </c>
      <c r="G54" s="258">
        <v>19.731000000000002</v>
      </c>
      <c r="H54" s="258">
        <v>786.14800000000002</v>
      </c>
      <c r="I54" s="258">
        <v>820.77800000000002</v>
      </c>
      <c r="J54" s="258">
        <v>14.365999999999996</v>
      </c>
      <c r="K54" s="258">
        <v>35.878999999999998</v>
      </c>
      <c r="L54" s="258">
        <v>-1.7440000000000002</v>
      </c>
      <c r="M54" s="258">
        <v>-3.91</v>
      </c>
      <c r="N54" s="258">
        <v>12.622</v>
      </c>
      <c r="O54" s="258">
        <v>31.969000000000001</v>
      </c>
      <c r="P54" s="258">
        <v>7.4230000000000009</v>
      </c>
      <c r="Q54" s="258">
        <v>13.579000000000001</v>
      </c>
      <c r="R54" s="258">
        <v>7.2950000000000008</v>
      </c>
      <c r="S54" s="258">
        <v>11.73</v>
      </c>
      <c r="T54" s="258">
        <v>-1.7839999999999918</v>
      </c>
      <c r="U54" s="258">
        <v>-71.156999999999996</v>
      </c>
      <c r="V54" s="258">
        <v>5.9420000000000002</v>
      </c>
      <c r="W54" s="258">
        <v>-45.673999999999999</v>
      </c>
      <c r="X54" s="258">
        <v>1.3929999999999998</v>
      </c>
      <c r="Y54" s="258">
        <v>6.1429999999999998</v>
      </c>
      <c r="Z54" s="258">
        <v>7.3350000000000009</v>
      </c>
      <c r="AA54" s="258">
        <v>-39.530999999999999</v>
      </c>
      <c r="AB54"/>
    </row>
    <row r="55" spans="2:28">
      <c r="B55" s="103" t="s">
        <v>301</v>
      </c>
      <c r="C55" s="258">
        <v>520.39</v>
      </c>
      <c r="D55" s="258">
        <v>5496.3879999999999</v>
      </c>
      <c r="E55" s="258">
        <v>6016.7780000000002</v>
      </c>
      <c r="F55" s="258">
        <v>727.72299999999996</v>
      </c>
      <c r="G55" s="258">
        <v>972.80499999999995</v>
      </c>
      <c r="H55" s="258">
        <v>4316.25</v>
      </c>
      <c r="I55" s="258">
        <v>6016.7780000000002</v>
      </c>
      <c r="J55" s="258">
        <v>248.12399999999997</v>
      </c>
      <c r="K55" s="258">
        <v>649.85799999999995</v>
      </c>
      <c r="L55" s="258">
        <v>-80.007999999999996</v>
      </c>
      <c r="M55" s="258">
        <v>-175.98599999999999</v>
      </c>
      <c r="N55" s="258">
        <v>168.11600000000004</v>
      </c>
      <c r="O55" s="258">
        <v>473.87200000000001</v>
      </c>
      <c r="P55" s="258">
        <v>142.73899999999998</v>
      </c>
      <c r="Q55" s="258">
        <v>393.96699999999998</v>
      </c>
      <c r="R55" s="258">
        <v>95.759999999999962</v>
      </c>
      <c r="S55" s="258">
        <v>258.45299999999997</v>
      </c>
      <c r="T55" s="258">
        <v>-16.606000000000002</v>
      </c>
      <c r="U55" s="258">
        <v>-65.478999999999999</v>
      </c>
      <c r="V55" s="258">
        <v>79.144000000000005</v>
      </c>
      <c r="W55" s="258">
        <v>193.245</v>
      </c>
      <c r="X55" s="258">
        <v>-11.984000000000002</v>
      </c>
      <c r="Y55" s="258">
        <v>-31.762</v>
      </c>
      <c r="Z55" s="258">
        <v>67.159868162822974</v>
      </c>
      <c r="AA55" s="258">
        <v>161.48286816282297</v>
      </c>
      <c r="AB55"/>
    </row>
    <row r="56" spans="2:28">
      <c r="B56" s="103" t="s">
        <v>214</v>
      </c>
      <c r="C56" s="258">
        <v>37.520000000000003</v>
      </c>
      <c r="D56" s="258">
        <v>95.594999999999999</v>
      </c>
      <c r="E56" s="258">
        <v>133.11500000000001</v>
      </c>
      <c r="F56" s="258">
        <v>30.088999999999999</v>
      </c>
      <c r="G56" s="258">
        <v>10.57</v>
      </c>
      <c r="H56" s="258">
        <v>92.456000000000003</v>
      </c>
      <c r="I56" s="258">
        <v>133.11500000000001</v>
      </c>
      <c r="J56" s="258">
        <v>27.585999999999999</v>
      </c>
      <c r="K56" s="258">
        <v>98.272000000000006</v>
      </c>
      <c r="L56" s="258">
        <v>-16.265000000000001</v>
      </c>
      <c r="M56" s="258">
        <v>-51.651000000000003</v>
      </c>
      <c r="N56" s="258">
        <v>11.321000000000005</v>
      </c>
      <c r="O56" s="258">
        <v>46.621000000000002</v>
      </c>
      <c r="P56" s="258">
        <v>9.1929999999999978</v>
      </c>
      <c r="Q56" s="258">
        <v>41.073999999999998</v>
      </c>
      <c r="R56" s="258">
        <v>6.7850000000000001</v>
      </c>
      <c r="S56" s="258">
        <v>32.802</v>
      </c>
      <c r="T56" s="258">
        <v>3.5000000000000017E-2</v>
      </c>
      <c r="U56" s="258">
        <v>0.13700000000000001</v>
      </c>
      <c r="V56" s="258">
        <v>6.8219999999999992</v>
      </c>
      <c r="W56" s="258">
        <v>32.94</v>
      </c>
      <c r="X56" s="258">
        <v>-2.1829999999999998</v>
      </c>
      <c r="Y56" s="258">
        <v>-16.744</v>
      </c>
      <c r="Z56" s="258">
        <v>4.6390000000000011</v>
      </c>
      <c r="AA56" s="258">
        <v>16.196000000000002</v>
      </c>
      <c r="AB56"/>
    </row>
    <row r="57" spans="2:28">
      <c r="B57" s="103" t="s">
        <v>215</v>
      </c>
      <c r="C57" s="258">
        <v>48.250999999999998</v>
      </c>
      <c r="D57" s="258">
        <v>295.34699999999998</v>
      </c>
      <c r="E57" s="258">
        <v>343.59800000000001</v>
      </c>
      <c r="F57" s="258">
        <v>48.805999999999997</v>
      </c>
      <c r="G57" s="258">
        <v>125.9</v>
      </c>
      <c r="H57" s="258">
        <v>168.892</v>
      </c>
      <c r="I57" s="258">
        <v>343.59800000000001</v>
      </c>
      <c r="J57" s="258">
        <v>16.370000000000005</v>
      </c>
      <c r="K57" s="258">
        <v>53.398000000000003</v>
      </c>
      <c r="L57" s="258">
        <v>-4.1309999999999993</v>
      </c>
      <c r="M57" s="258">
        <v>-9.9109999999999996</v>
      </c>
      <c r="N57" s="258">
        <v>12.239000000000001</v>
      </c>
      <c r="O57" s="258">
        <v>43.487000000000002</v>
      </c>
      <c r="P57" s="258">
        <v>11.517000000000003</v>
      </c>
      <c r="Q57" s="258">
        <v>41.441000000000003</v>
      </c>
      <c r="R57" s="258">
        <v>11.361999999999998</v>
      </c>
      <c r="S57" s="258">
        <v>40.784999999999997</v>
      </c>
      <c r="T57" s="258">
        <v>-1.008</v>
      </c>
      <c r="U57" s="258">
        <v>-7.0679999999999996</v>
      </c>
      <c r="V57" s="258">
        <v>10.353999999999999</v>
      </c>
      <c r="W57" s="258">
        <v>33.716999999999999</v>
      </c>
      <c r="X57" s="258">
        <v>-3.5170000000000003</v>
      </c>
      <c r="Y57" s="258">
        <v>-11.451000000000001</v>
      </c>
      <c r="Z57" s="258">
        <v>6.836999999999998</v>
      </c>
      <c r="AA57" s="258">
        <v>22.265999999999998</v>
      </c>
      <c r="AB57"/>
    </row>
    <row r="58" spans="2:28">
      <c r="B58" s="103" t="s">
        <v>302</v>
      </c>
      <c r="C58" s="258">
        <v>167.31700000000001</v>
      </c>
      <c r="D58" s="258">
        <v>74.024000000000001</v>
      </c>
      <c r="E58" s="258">
        <v>241.34100000000001</v>
      </c>
      <c r="F58" s="258">
        <v>74.742000000000004</v>
      </c>
      <c r="G58" s="258">
        <v>0.371</v>
      </c>
      <c r="H58" s="258">
        <v>166.22800000000001</v>
      </c>
      <c r="I58" s="258">
        <v>241.34100000000001</v>
      </c>
      <c r="J58" s="258">
        <v>-0.46600000000000003</v>
      </c>
      <c r="K58" s="258">
        <v>-0.44500000000000001</v>
      </c>
      <c r="L58" s="258">
        <v>0</v>
      </c>
      <c r="M58" s="258">
        <v>0</v>
      </c>
      <c r="N58" s="258">
        <v>-0.46600000000000003</v>
      </c>
      <c r="O58" s="258">
        <v>-0.44500000000000001</v>
      </c>
      <c r="P58" s="258">
        <v>-0.56399999999999995</v>
      </c>
      <c r="Q58" s="258">
        <v>-1.095</v>
      </c>
      <c r="R58" s="258">
        <v>-0.70099999999999996</v>
      </c>
      <c r="S58" s="258">
        <v>-1.4119999999999999</v>
      </c>
      <c r="T58" s="258">
        <v>4.8570000000000011</v>
      </c>
      <c r="U58" s="258">
        <v>14.906000000000001</v>
      </c>
      <c r="V58" s="258">
        <v>5.9300000000000015</v>
      </c>
      <c r="W58" s="258">
        <v>15.268000000000001</v>
      </c>
      <c r="X58" s="258">
        <v>-2.016</v>
      </c>
      <c r="Y58" s="258">
        <v>-5.1779999999999999</v>
      </c>
      <c r="Z58" s="258">
        <v>3.9139999999999997</v>
      </c>
      <c r="AA58" s="258">
        <v>10.09</v>
      </c>
      <c r="AB58"/>
    </row>
    <row r="59" spans="2:28">
      <c r="B59" s="103" t="s">
        <v>303</v>
      </c>
      <c r="C59" s="258">
        <v>623.59799999999996</v>
      </c>
      <c r="D59" s="258">
        <v>1964.6759999999999</v>
      </c>
      <c r="E59" s="258">
        <v>2588.2739999999999</v>
      </c>
      <c r="F59" s="258">
        <v>976.95600000000002</v>
      </c>
      <c r="G59" s="258">
        <v>661.39400000000001</v>
      </c>
      <c r="H59" s="258">
        <v>949.92399999999998</v>
      </c>
      <c r="I59" s="258">
        <v>2588.2739999999999</v>
      </c>
      <c r="J59" s="258">
        <v>427.68899999999996</v>
      </c>
      <c r="K59" s="258">
        <v>1181.271</v>
      </c>
      <c r="L59" s="258">
        <v>-306.16799999999995</v>
      </c>
      <c r="M59" s="258">
        <v>-764.81399999999996</v>
      </c>
      <c r="N59" s="258">
        <v>121.52100000000002</v>
      </c>
      <c r="O59" s="258">
        <v>416.45699999999999</v>
      </c>
      <c r="P59" s="258">
        <v>87.925000000000011</v>
      </c>
      <c r="Q59" s="258">
        <v>299.60000000000002</v>
      </c>
      <c r="R59" s="258">
        <v>48.438999999999993</v>
      </c>
      <c r="S59" s="258">
        <v>180.15600000000001</v>
      </c>
      <c r="T59" s="258">
        <v>-28.792999999999992</v>
      </c>
      <c r="U59" s="258">
        <v>-106.434</v>
      </c>
      <c r="V59" s="258">
        <v>19.645999999999994</v>
      </c>
      <c r="W59" s="258">
        <v>73.721999999999994</v>
      </c>
      <c r="X59" s="258">
        <v>-7.8560000000000016</v>
      </c>
      <c r="Y59" s="258">
        <v>-23.803000000000001</v>
      </c>
      <c r="Z59" s="258">
        <v>11.79</v>
      </c>
      <c r="AA59" s="258">
        <v>49.918999999999997</v>
      </c>
      <c r="AB59"/>
    </row>
    <row r="60" spans="2:28">
      <c r="B60" s="103" t="s">
        <v>304</v>
      </c>
      <c r="C60" s="258">
        <v>686.60199999999998</v>
      </c>
      <c r="D60" s="258">
        <v>2732.74</v>
      </c>
      <c r="E60" s="258">
        <v>3419.3420000000001</v>
      </c>
      <c r="F60" s="258">
        <v>1260.433</v>
      </c>
      <c r="G60" s="258">
        <v>1093.895</v>
      </c>
      <c r="H60" s="258">
        <v>1065.0139999999999</v>
      </c>
      <c r="I60" s="258">
        <v>3419.3420000000001</v>
      </c>
      <c r="J60" s="258">
        <v>410.92600000000004</v>
      </c>
      <c r="K60" s="258">
        <v>1224.452</v>
      </c>
      <c r="L60" s="258">
        <v>-289.81700000000001</v>
      </c>
      <c r="M60" s="258">
        <v>-804.01700000000005</v>
      </c>
      <c r="N60" s="258">
        <v>121.10899999999998</v>
      </c>
      <c r="O60" s="258">
        <v>420.435</v>
      </c>
      <c r="P60" s="258">
        <v>84.751999999999981</v>
      </c>
      <c r="Q60" s="258">
        <v>289.03899999999999</v>
      </c>
      <c r="R60" s="258">
        <v>40.798999999999992</v>
      </c>
      <c r="S60" s="258">
        <v>121.205</v>
      </c>
      <c r="T60" s="258">
        <v>-40.772000000000006</v>
      </c>
      <c r="U60" s="258">
        <v>-133.673</v>
      </c>
      <c r="V60" s="258">
        <v>2.5999999999999801E-2</v>
      </c>
      <c r="W60" s="258">
        <v>-12.468999999999999</v>
      </c>
      <c r="X60" s="258">
        <v>-8.0000000000000071E-3</v>
      </c>
      <c r="Y60" s="258">
        <v>3.7189999999999999</v>
      </c>
      <c r="Z60" s="258">
        <v>1.8000000000000682E-2</v>
      </c>
      <c r="AA60" s="258">
        <v>-8.75</v>
      </c>
      <c r="AB60"/>
    </row>
    <row r="61" spans="2:28">
      <c r="B61" s="103" t="s">
        <v>305</v>
      </c>
      <c r="C61" s="258">
        <v>110.129</v>
      </c>
      <c r="D61" s="258">
        <v>189.40299999999999</v>
      </c>
      <c r="E61" s="258">
        <v>299.53199999999998</v>
      </c>
      <c r="F61" s="258">
        <v>135.68700000000001</v>
      </c>
      <c r="G61" s="258">
        <v>7.3460000000000001</v>
      </c>
      <c r="H61" s="258">
        <v>156.499</v>
      </c>
      <c r="I61" s="258">
        <v>299.53199999999998</v>
      </c>
      <c r="J61" s="258">
        <v>14.277000000000001</v>
      </c>
      <c r="K61" s="258">
        <v>43.508000000000003</v>
      </c>
      <c r="L61" s="258">
        <v>-9.2920000000000016</v>
      </c>
      <c r="M61" s="258">
        <v>-27.55</v>
      </c>
      <c r="N61" s="258">
        <v>4.9849999999999994</v>
      </c>
      <c r="O61" s="258">
        <v>15.958</v>
      </c>
      <c r="P61" s="258">
        <v>0.32199999999999995</v>
      </c>
      <c r="Q61" s="258">
        <v>1.2709999999999999</v>
      </c>
      <c r="R61" s="258">
        <v>-1.8120000000000003</v>
      </c>
      <c r="S61" s="258">
        <v>-6.6660000000000004</v>
      </c>
      <c r="T61" s="258">
        <v>0.16900000000000004</v>
      </c>
      <c r="U61" s="258">
        <v>0.51500000000000001</v>
      </c>
      <c r="V61" s="258">
        <v>-1.6450000000000005</v>
      </c>
      <c r="W61" s="258">
        <v>-6.1520000000000001</v>
      </c>
      <c r="X61" s="258">
        <v>0.33899999999999997</v>
      </c>
      <c r="Y61" s="258">
        <v>2.0640000000000001</v>
      </c>
      <c r="Z61" s="258">
        <v>-1.306</v>
      </c>
      <c r="AA61" s="258">
        <v>-4.0880000000000001</v>
      </c>
      <c r="AB61"/>
    </row>
    <row r="62" spans="2:28">
      <c r="B62" s="103" t="s">
        <v>306</v>
      </c>
      <c r="C62" s="258">
        <v>1337.943</v>
      </c>
      <c r="D62" s="258">
        <v>4709.3950000000004</v>
      </c>
      <c r="E62" s="258">
        <v>6047.3379999999997</v>
      </c>
      <c r="F62" s="258">
        <v>1925.0060000000001</v>
      </c>
      <c r="G62" s="258">
        <v>2495.2109999999998</v>
      </c>
      <c r="H62" s="258">
        <v>1627.1210000000001</v>
      </c>
      <c r="I62" s="258">
        <v>6047.3379999999997</v>
      </c>
      <c r="J62" s="258">
        <v>992.96600000000012</v>
      </c>
      <c r="K62" s="258">
        <v>2869.1640000000002</v>
      </c>
      <c r="L62" s="258">
        <v>-704.65499999999997</v>
      </c>
      <c r="M62" s="258">
        <v>-1943.529</v>
      </c>
      <c r="N62" s="258">
        <v>288.31100000000004</v>
      </c>
      <c r="O62" s="258">
        <v>925.63499999999999</v>
      </c>
      <c r="P62" s="258">
        <v>207.64100000000002</v>
      </c>
      <c r="Q62" s="258">
        <v>686.18600000000004</v>
      </c>
      <c r="R62" s="258">
        <v>134.70499999999998</v>
      </c>
      <c r="S62" s="258">
        <v>458.38</v>
      </c>
      <c r="T62" s="258">
        <v>-52.126000000000005</v>
      </c>
      <c r="U62" s="258">
        <v>-236.84700000000001</v>
      </c>
      <c r="V62" s="258">
        <v>82.578999999999979</v>
      </c>
      <c r="W62" s="258">
        <v>221.53299999999999</v>
      </c>
      <c r="X62" s="258">
        <v>-25.924999999999997</v>
      </c>
      <c r="Y62" s="258">
        <v>-79.58</v>
      </c>
      <c r="Z62" s="258">
        <v>56.653999999999996</v>
      </c>
      <c r="AA62" s="258">
        <v>141.953</v>
      </c>
      <c r="AB62"/>
    </row>
    <row r="63" spans="2:28">
      <c r="B63" s="103" t="s">
        <v>307</v>
      </c>
      <c r="C63" s="258">
        <v>4190.8310000000001</v>
      </c>
      <c r="D63" s="258">
        <v>16332.913</v>
      </c>
      <c r="E63" s="258">
        <v>20523.743999999999</v>
      </c>
      <c r="F63" s="258">
        <v>4481.7179999999998</v>
      </c>
      <c r="G63" s="258">
        <v>4675.9970000000003</v>
      </c>
      <c r="H63" s="258">
        <v>11366.029</v>
      </c>
      <c r="I63" s="258">
        <v>20523.743999999999</v>
      </c>
      <c r="J63" s="258">
        <v>2134.6519999999996</v>
      </c>
      <c r="K63" s="258">
        <v>6159.3729999999996</v>
      </c>
      <c r="L63" s="258">
        <v>-1404.1769999999997</v>
      </c>
      <c r="M63" s="258">
        <v>-3782.6909999999998</v>
      </c>
      <c r="N63" s="258">
        <v>730.47499999999968</v>
      </c>
      <c r="O63" s="258">
        <v>2376.6819999999998</v>
      </c>
      <c r="P63" s="258">
        <v>521.48700000000008</v>
      </c>
      <c r="Q63" s="258">
        <v>1722.395</v>
      </c>
      <c r="R63" s="258">
        <v>309.07099999999991</v>
      </c>
      <c r="S63" s="258">
        <v>1044.098</v>
      </c>
      <c r="T63" s="258">
        <v>-97.923999999999978</v>
      </c>
      <c r="U63" s="258">
        <v>-493.76499999999999</v>
      </c>
      <c r="V63" s="258">
        <v>212.81799999999993</v>
      </c>
      <c r="W63" s="258">
        <v>551.72799999999995</v>
      </c>
      <c r="X63" s="258">
        <v>-59.602000000000004</v>
      </c>
      <c r="Y63" s="258">
        <v>-172.78200000000001</v>
      </c>
      <c r="Z63" s="258">
        <v>153.21600000000004</v>
      </c>
      <c r="AA63" s="258">
        <v>378.94600000000003</v>
      </c>
      <c r="AB63"/>
    </row>
    <row r="64" spans="2:28">
      <c r="B64" s="103" t="s">
        <v>308</v>
      </c>
      <c r="C64" s="258">
        <v>941.79300000000001</v>
      </c>
      <c r="D64" s="258">
        <v>5506.9459999999999</v>
      </c>
      <c r="E64" s="258">
        <v>6448.7389999999996</v>
      </c>
      <c r="F64" s="258">
        <v>1319.66</v>
      </c>
      <c r="G64" s="258">
        <v>1970.9559999999999</v>
      </c>
      <c r="H64" s="258">
        <v>3158.123</v>
      </c>
      <c r="I64" s="258">
        <v>6448.7389999999996</v>
      </c>
      <c r="J64" s="258">
        <v>926.88699999999994</v>
      </c>
      <c r="K64" s="258">
        <v>2875.826</v>
      </c>
      <c r="L64" s="258">
        <v>-527.05399999999986</v>
      </c>
      <c r="M64" s="258">
        <v>-1554.6969999999999</v>
      </c>
      <c r="N64" s="258">
        <v>399.83299999999986</v>
      </c>
      <c r="O64" s="258">
        <v>1321.1289999999999</v>
      </c>
      <c r="P64" s="258">
        <v>337.36699999999996</v>
      </c>
      <c r="Q64" s="258">
        <v>1121.28</v>
      </c>
      <c r="R64" s="258">
        <v>276.03700000000003</v>
      </c>
      <c r="S64" s="258">
        <v>939.923</v>
      </c>
      <c r="T64" s="258">
        <v>-56.625999999999976</v>
      </c>
      <c r="U64" s="258">
        <v>-188.43799999999999</v>
      </c>
      <c r="V64" s="258">
        <v>247.89999999999998</v>
      </c>
      <c r="W64" s="258">
        <v>779.99699999999996</v>
      </c>
      <c r="X64" s="258">
        <v>-76.570999999999998</v>
      </c>
      <c r="Y64" s="258">
        <v>-253.82499999999999</v>
      </c>
      <c r="Z64" s="258">
        <v>171.32900000000001</v>
      </c>
      <c r="AA64" s="258">
        <v>526.17200000000003</v>
      </c>
      <c r="AB64"/>
    </row>
    <row r="65" spans="2:28">
      <c r="B65" s="103" t="s">
        <v>309</v>
      </c>
      <c r="C65" s="258">
        <v>5.2519999999999998</v>
      </c>
      <c r="D65" s="258">
        <v>2.0289999999999999</v>
      </c>
      <c r="E65" s="258">
        <v>7.2809999999999997</v>
      </c>
      <c r="F65" s="258">
        <v>4.3159999999999998</v>
      </c>
      <c r="G65" s="258">
        <v>1E-3</v>
      </c>
      <c r="H65" s="258">
        <v>2.964</v>
      </c>
      <c r="I65" s="258">
        <v>7.2809999999999997</v>
      </c>
      <c r="J65" s="258">
        <v>8.1350000000000016</v>
      </c>
      <c r="K65" s="258">
        <v>22.164000000000001</v>
      </c>
      <c r="L65" s="258">
        <v>-7.7020000000000017</v>
      </c>
      <c r="M65" s="258">
        <v>-20.382000000000001</v>
      </c>
      <c r="N65" s="258">
        <v>0.43300000000000005</v>
      </c>
      <c r="O65" s="258">
        <v>1.782</v>
      </c>
      <c r="P65" s="258">
        <v>9.9999999999999978E-2</v>
      </c>
      <c r="Q65" s="258">
        <v>0.77300000000000002</v>
      </c>
      <c r="R65" s="258">
        <v>4.8000000000000043E-2</v>
      </c>
      <c r="S65" s="258">
        <v>0.63600000000000001</v>
      </c>
      <c r="T65" s="258">
        <v>-3.2000000000000001E-2</v>
      </c>
      <c r="U65" s="258">
        <v>-0.106</v>
      </c>
      <c r="V65" s="258">
        <v>1.6000000000000014E-2</v>
      </c>
      <c r="W65" s="258">
        <v>0.53</v>
      </c>
      <c r="X65" s="258">
        <v>-1.999999999999999E-2</v>
      </c>
      <c r="Y65" s="258">
        <v>-0.25</v>
      </c>
      <c r="Z65" s="258">
        <v>-3.999999999999948E-3</v>
      </c>
      <c r="AA65" s="258">
        <v>0.28000000000000003</v>
      </c>
      <c r="AB65"/>
    </row>
    <row r="66" spans="2:28">
      <c r="B66" s="103" t="s">
        <v>310</v>
      </c>
      <c r="C66" s="258">
        <v>49.122</v>
      </c>
      <c r="D66" s="258">
        <v>173.28100000000001</v>
      </c>
      <c r="E66" s="258">
        <v>222.40299999999999</v>
      </c>
      <c r="F66" s="258">
        <v>8.6769999999999996</v>
      </c>
      <c r="G66" s="258">
        <v>0.504</v>
      </c>
      <c r="H66" s="258">
        <v>213.22200000000001</v>
      </c>
      <c r="I66" s="258">
        <v>222.40299999999999</v>
      </c>
      <c r="J66" s="258">
        <v>0.94599999999999995</v>
      </c>
      <c r="K66" s="258">
        <v>2.867</v>
      </c>
      <c r="L66" s="258">
        <v>0</v>
      </c>
      <c r="M66" s="258">
        <v>0</v>
      </c>
      <c r="N66" s="258">
        <v>0.94599999999999995</v>
      </c>
      <c r="O66" s="258">
        <v>2.867</v>
      </c>
      <c r="P66" s="258">
        <v>0.14100000000000001</v>
      </c>
      <c r="Q66" s="258">
        <v>0.32200000000000001</v>
      </c>
      <c r="R66" s="258">
        <v>3.5999999999999997E-2</v>
      </c>
      <c r="S66" s="258">
        <v>-7.0000000000000001E-3</v>
      </c>
      <c r="T66" s="258">
        <v>0.21099999999999997</v>
      </c>
      <c r="U66" s="258">
        <v>0.87</v>
      </c>
      <c r="V66" s="258">
        <v>0.247</v>
      </c>
      <c r="W66" s="258">
        <v>0.86299999999999999</v>
      </c>
      <c r="X66" s="258">
        <v>-0.10299999999999999</v>
      </c>
      <c r="Y66" s="258">
        <v>-0.21199999999999999</v>
      </c>
      <c r="Z66" s="258">
        <v>0.14400000000000002</v>
      </c>
      <c r="AA66" s="258">
        <v>0.65100000000000002</v>
      </c>
      <c r="AB66"/>
    </row>
    <row r="67" spans="2:28">
      <c r="B67" s="103" t="s">
        <v>311</v>
      </c>
      <c r="C67" s="258">
        <v>9.3040000000000003</v>
      </c>
      <c r="D67" s="258">
        <v>80.835999999999999</v>
      </c>
      <c r="E67" s="258">
        <v>90.14</v>
      </c>
      <c r="F67" s="258">
        <v>96.682000000000002</v>
      </c>
      <c r="G67" s="258">
        <v>29.4</v>
      </c>
      <c r="H67" s="258">
        <v>-35.942</v>
      </c>
      <c r="I67" s="258">
        <v>90.14</v>
      </c>
      <c r="J67" s="258">
        <v>5.7159999999999993</v>
      </c>
      <c r="K67" s="258">
        <v>11.488</v>
      </c>
      <c r="L67" s="258">
        <v>-1.7000000000000001E-2</v>
      </c>
      <c r="M67" s="258">
        <v>-5.7000000000000002E-2</v>
      </c>
      <c r="N67" s="258">
        <v>5.698999999999999</v>
      </c>
      <c r="O67" s="258">
        <v>11.430999999999999</v>
      </c>
      <c r="P67" s="258">
        <v>4.3990000000000009</v>
      </c>
      <c r="Q67" s="258">
        <v>8.1590000000000007</v>
      </c>
      <c r="R67" s="258">
        <v>2.9529999999999998</v>
      </c>
      <c r="S67" s="258">
        <v>3.8149999999999999</v>
      </c>
      <c r="T67" s="258">
        <v>-1.6120000000000001</v>
      </c>
      <c r="U67" s="258">
        <v>-4.1710000000000003</v>
      </c>
      <c r="V67" s="258">
        <v>1.3420000000000001</v>
      </c>
      <c r="W67" s="258">
        <v>-0.35599999999999998</v>
      </c>
      <c r="X67" s="258">
        <v>0</v>
      </c>
      <c r="Y67" s="258">
        <v>0</v>
      </c>
      <c r="Z67" s="258">
        <v>1.3420000000000001</v>
      </c>
      <c r="AA67" s="258">
        <v>-0.35599999999999998</v>
      </c>
      <c r="AB67"/>
    </row>
    <row r="68" spans="2:28">
      <c r="B68" s="103" t="s">
        <v>312</v>
      </c>
      <c r="C68" s="258">
        <v>12.659000000000001</v>
      </c>
      <c r="D68" s="258">
        <v>4.8460000000000001</v>
      </c>
      <c r="E68" s="258">
        <v>17.504999999999999</v>
      </c>
      <c r="F68" s="258">
        <v>14.664</v>
      </c>
      <c r="G68" s="258">
        <v>1.4790000000000001</v>
      </c>
      <c r="H68" s="258">
        <v>1.3620000000000001</v>
      </c>
      <c r="I68" s="258">
        <v>17.504999999999999</v>
      </c>
      <c r="J68" s="258">
        <v>16.488</v>
      </c>
      <c r="K68" s="258">
        <v>42.494</v>
      </c>
      <c r="L68" s="258">
        <v>-15.823</v>
      </c>
      <c r="M68" s="258">
        <v>-36.948</v>
      </c>
      <c r="N68" s="258">
        <v>0.66500000000000004</v>
      </c>
      <c r="O68" s="258">
        <v>5.5460000000000003</v>
      </c>
      <c r="P68" s="258">
        <v>-1.0669999999999999</v>
      </c>
      <c r="Q68" s="258">
        <v>0.58699999999999997</v>
      </c>
      <c r="R68" s="258">
        <v>-1.3260000000000001</v>
      </c>
      <c r="S68" s="258">
        <v>-0.17499999999999999</v>
      </c>
      <c r="T68" s="258">
        <v>-2.7999999999999997E-2</v>
      </c>
      <c r="U68" s="258">
        <v>-8.8999999999999996E-2</v>
      </c>
      <c r="V68" s="258">
        <v>-1.3460000000000001</v>
      </c>
      <c r="W68" s="258">
        <v>-0.25700000000000001</v>
      </c>
      <c r="X68" s="258">
        <v>-3.0000000000000001E-3</v>
      </c>
      <c r="Y68" s="258">
        <v>-1E-3</v>
      </c>
      <c r="Z68" s="258">
        <v>-1.349</v>
      </c>
      <c r="AA68" s="258">
        <v>-0.25800000000000001</v>
      </c>
      <c r="AB68"/>
    </row>
    <row r="69" spans="2:28">
      <c r="B69" s="103" t="s">
        <v>313</v>
      </c>
      <c r="C69" s="258">
        <v>19.641999999999999</v>
      </c>
      <c r="D69" s="258">
        <v>34.558999999999997</v>
      </c>
      <c r="E69" s="258">
        <v>54.201000000000001</v>
      </c>
      <c r="F69" s="258">
        <v>1.6319999999999999</v>
      </c>
      <c r="G69" s="258">
        <v>3.0329999999999999</v>
      </c>
      <c r="H69" s="258">
        <v>49.536000000000001</v>
      </c>
      <c r="I69" s="258">
        <v>54.201000000000001</v>
      </c>
      <c r="J69" s="258">
        <v>6.7519999999999998</v>
      </c>
      <c r="K69" s="258">
        <v>14.741</v>
      </c>
      <c r="L69" s="258">
        <v>-0.8660000000000001</v>
      </c>
      <c r="M69" s="258">
        <v>-2.5790000000000002</v>
      </c>
      <c r="N69" s="258">
        <v>5.886000000000001</v>
      </c>
      <c r="O69" s="258">
        <v>12.162000000000001</v>
      </c>
      <c r="P69" s="258">
        <v>5.1029999999999998</v>
      </c>
      <c r="Q69" s="258">
        <v>10.282</v>
      </c>
      <c r="R69" s="258">
        <v>4.7429999999999994</v>
      </c>
      <c r="S69" s="258">
        <v>9.2609999999999992</v>
      </c>
      <c r="T69" s="258">
        <v>-5.3999999999999992E-2</v>
      </c>
      <c r="U69" s="258">
        <v>-0.14699999999999999</v>
      </c>
      <c r="V69" s="258">
        <v>4.6890000000000001</v>
      </c>
      <c r="W69" s="258">
        <v>9.1150000000000002</v>
      </c>
      <c r="X69" s="258">
        <v>-0.56499999999999995</v>
      </c>
      <c r="Y69" s="258">
        <v>-1.0329999999999999</v>
      </c>
      <c r="Z69" s="258">
        <v>4.1240000000000006</v>
      </c>
      <c r="AA69" s="258">
        <v>8.0820000000000007</v>
      </c>
      <c r="AB69"/>
    </row>
    <row r="70" spans="2:28">
      <c r="B70" s="103" t="s">
        <v>314</v>
      </c>
      <c r="C70" s="258">
        <v>56.734000000000002</v>
      </c>
      <c r="D70" s="258">
        <v>19.675999999999998</v>
      </c>
      <c r="E70" s="258">
        <v>76.41</v>
      </c>
      <c r="F70" s="258">
        <v>39.540999999999997</v>
      </c>
      <c r="G70" s="258">
        <v>9.3469999999999995</v>
      </c>
      <c r="H70" s="258">
        <v>27.521999999999998</v>
      </c>
      <c r="I70" s="258">
        <v>76.41</v>
      </c>
      <c r="J70" s="258">
        <v>0.80899999999999994</v>
      </c>
      <c r="K70" s="258">
        <v>1.948</v>
      </c>
      <c r="L70" s="258">
        <v>0</v>
      </c>
      <c r="M70" s="258">
        <v>0</v>
      </c>
      <c r="N70" s="258">
        <v>0.80899999999999994</v>
      </c>
      <c r="O70" s="258">
        <v>1.948</v>
      </c>
      <c r="P70" s="258">
        <v>0.60899999999999987</v>
      </c>
      <c r="Q70" s="258">
        <v>1.4119999999999999</v>
      </c>
      <c r="R70" s="258">
        <v>0.40700000000000003</v>
      </c>
      <c r="S70" s="258">
        <v>0.77</v>
      </c>
      <c r="T70" s="258">
        <v>0.34400000000000003</v>
      </c>
      <c r="U70" s="258">
        <v>0.78700000000000003</v>
      </c>
      <c r="V70" s="258">
        <v>0.75700000000000001</v>
      </c>
      <c r="W70" s="258">
        <v>1.571</v>
      </c>
      <c r="X70" s="258">
        <v>-7.9000000000000001E-2</v>
      </c>
      <c r="Y70" s="258">
        <v>-0.158</v>
      </c>
      <c r="Z70" s="258">
        <v>0.67800000000000005</v>
      </c>
      <c r="AA70" s="258">
        <v>1.413</v>
      </c>
      <c r="AB70"/>
    </row>
    <row r="71" spans="2:28">
      <c r="B71" s="103" t="s">
        <v>315</v>
      </c>
      <c r="C71" s="258">
        <v>41.207999999999998</v>
      </c>
      <c r="D71" s="258">
        <v>301.86799999999999</v>
      </c>
      <c r="E71" s="258">
        <v>343.07600000000002</v>
      </c>
      <c r="F71" s="258">
        <v>2.1070000000000002</v>
      </c>
      <c r="G71" s="258">
        <v>6.9000000000000006E-2</v>
      </c>
      <c r="H71" s="258">
        <v>340.9</v>
      </c>
      <c r="I71" s="258">
        <v>343.07600000000002</v>
      </c>
      <c r="J71" s="258">
        <v>10.262</v>
      </c>
      <c r="K71" s="258">
        <v>22.62</v>
      </c>
      <c r="L71" s="258">
        <v>-1.9889999999999994</v>
      </c>
      <c r="M71" s="258">
        <v>-5.9109999999999996</v>
      </c>
      <c r="N71" s="258">
        <v>8.2729999999999997</v>
      </c>
      <c r="O71" s="258">
        <v>16.709</v>
      </c>
      <c r="P71" s="258">
        <v>6.5979999999999999</v>
      </c>
      <c r="Q71" s="258">
        <v>12.292</v>
      </c>
      <c r="R71" s="258">
        <v>4.2450000000000001</v>
      </c>
      <c r="S71" s="258">
        <v>1.3109999999999999</v>
      </c>
      <c r="T71" s="258">
        <v>-1.0000000000000009E-3</v>
      </c>
      <c r="U71" s="258">
        <v>1.2999999999999999E-2</v>
      </c>
      <c r="V71" s="258">
        <v>4.2919999999999998</v>
      </c>
      <c r="W71" s="258">
        <v>1.3939999999999999</v>
      </c>
      <c r="X71" s="258">
        <v>-0.8600000000000001</v>
      </c>
      <c r="Y71" s="258">
        <v>-1.61</v>
      </c>
      <c r="Z71" s="258">
        <v>3.4319999999999999</v>
      </c>
      <c r="AA71" s="258">
        <v>-0.216</v>
      </c>
      <c r="AB71"/>
    </row>
    <row r="72" spans="2:28">
      <c r="B72" s="103" t="s">
        <v>316</v>
      </c>
      <c r="C72" s="258">
        <v>95.89</v>
      </c>
      <c r="D72" s="258">
        <v>211.148</v>
      </c>
      <c r="E72" s="258">
        <v>307.03800000000001</v>
      </c>
      <c r="F72" s="258">
        <v>65.388999999999996</v>
      </c>
      <c r="G72" s="258">
        <v>20.841000000000001</v>
      </c>
      <c r="H72" s="258">
        <v>220.80799999999999</v>
      </c>
      <c r="I72" s="258">
        <v>307.03800000000001</v>
      </c>
      <c r="J72" s="258">
        <v>2.4580000000000002</v>
      </c>
      <c r="K72" s="258">
        <v>4.75</v>
      </c>
      <c r="L72" s="258">
        <v>0</v>
      </c>
      <c r="M72" s="258">
        <v>0</v>
      </c>
      <c r="N72" s="258">
        <v>2.4580000000000002</v>
      </c>
      <c r="O72" s="258">
        <v>4.75</v>
      </c>
      <c r="P72" s="258">
        <v>1.2650000000000001</v>
      </c>
      <c r="Q72" s="258">
        <v>1.397</v>
      </c>
      <c r="R72" s="258">
        <v>0.85099999999999998</v>
      </c>
      <c r="S72" s="258">
        <v>-0.129</v>
      </c>
      <c r="T72" s="258">
        <v>-0.11699999999999999</v>
      </c>
      <c r="U72" s="258">
        <v>0.376</v>
      </c>
      <c r="V72" s="258">
        <v>0.73399999999999999</v>
      </c>
      <c r="W72" s="258">
        <v>10.726000000000001</v>
      </c>
      <c r="X72" s="258">
        <v>-4.5999999999999819E-2</v>
      </c>
      <c r="Y72" s="258">
        <v>-1.1479999999999999</v>
      </c>
      <c r="Z72" s="258">
        <v>0.68799999999999883</v>
      </c>
      <c r="AA72" s="258">
        <v>9.5779999999999994</v>
      </c>
      <c r="AB72"/>
    </row>
    <row r="73" spans="2:28">
      <c r="B73" s="103" t="s">
        <v>317</v>
      </c>
      <c r="C73" s="258">
        <v>9.5310000000000006</v>
      </c>
      <c r="D73" s="258">
        <v>90.61</v>
      </c>
      <c r="E73" s="258">
        <v>100.14100000000001</v>
      </c>
      <c r="F73" s="258">
        <v>51.451000000000001</v>
      </c>
      <c r="G73" s="258">
        <v>16.855</v>
      </c>
      <c r="H73" s="258">
        <v>31.835000000000001</v>
      </c>
      <c r="I73" s="258">
        <v>100.14100000000001</v>
      </c>
      <c r="J73" s="258">
        <v>3.4949999999999992</v>
      </c>
      <c r="K73" s="258">
        <v>10.206</v>
      </c>
      <c r="L73" s="258">
        <v>-0.27300000000000002</v>
      </c>
      <c r="M73" s="258">
        <v>-1.2050000000000001</v>
      </c>
      <c r="N73" s="258">
        <v>3.2219999999999995</v>
      </c>
      <c r="O73" s="258">
        <v>9.0009999999999994</v>
      </c>
      <c r="P73" s="258">
        <v>2.8230000000000004</v>
      </c>
      <c r="Q73" s="258">
        <v>7.5010000000000003</v>
      </c>
      <c r="R73" s="258">
        <v>1.8140000000000005</v>
      </c>
      <c r="S73" s="258">
        <v>4.4800000000000004</v>
      </c>
      <c r="T73" s="258">
        <v>-0.90599999999999992</v>
      </c>
      <c r="U73" s="258">
        <v>-2.5939999999999999</v>
      </c>
      <c r="V73" s="258">
        <v>0.90799999999999992</v>
      </c>
      <c r="W73" s="258">
        <v>1.8859999999999999</v>
      </c>
      <c r="X73" s="258">
        <v>-0.29900000000000004</v>
      </c>
      <c r="Y73" s="258">
        <v>-0.878</v>
      </c>
      <c r="Z73" s="258">
        <v>0.60899999999999999</v>
      </c>
      <c r="AA73" s="258">
        <v>1.008</v>
      </c>
      <c r="AB73"/>
    </row>
    <row r="74" spans="2:28">
      <c r="B74" s="103" t="s">
        <v>318</v>
      </c>
      <c r="C74" s="258">
        <v>138.38800000000001</v>
      </c>
      <c r="D74" s="258">
        <v>462.75900000000001</v>
      </c>
      <c r="E74" s="258">
        <v>601.14700000000005</v>
      </c>
      <c r="F74" s="258">
        <v>97.578000000000003</v>
      </c>
      <c r="G74" s="258">
        <v>58.975000000000001</v>
      </c>
      <c r="H74" s="258">
        <v>444.59399999999999</v>
      </c>
      <c r="I74" s="258">
        <v>601.14700000000005</v>
      </c>
      <c r="J74" s="258">
        <v>58.02600000000001</v>
      </c>
      <c r="K74" s="258">
        <v>167.46600000000001</v>
      </c>
      <c r="L74" s="258">
        <v>-17.369</v>
      </c>
      <c r="M74" s="258">
        <v>-85.855999999999995</v>
      </c>
      <c r="N74" s="258">
        <v>40.656999999999996</v>
      </c>
      <c r="O74" s="258">
        <v>81.61</v>
      </c>
      <c r="P74" s="258">
        <v>36.198</v>
      </c>
      <c r="Q74" s="258">
        <v>70.914000000000001</v>
      </c>
      <c r="R74" s="258">
        <v>31.278999999999996</v>
      </c>
      <c r="S74" s="258">
        <v>56.137999999999998</v>
      </c>
      <c r="T74" s="258">
        <v>-0.5259999999999998</v>
      </c>
      <c r="U74" s="258">
        <v>-2.2719999999999998</v>
      </c>
      <c r="V74" s="258">
        <v>30.752000000000002</v>
      </c>
      <c r="W74" s="258">
        <v>53.865000000000002</v>
      </c>
      <c r="X74" s="258">
        <v>-9.3959999999999972</v>
      </c>
      <c r="Y74" s="258">
        <v>-16.303999999999998</v>
      </c>
      <c r="Z74" s="258">
        <v>21.356000000000002</v>
      </c>
      <c r="AA74" s="258">
        <v>37.561</v>
      </c>
      <c r="AB74"/>
    </row>
    <row r="75" spans="2:28">
      <c r="B75" s="103" t="s">
        <v>319</v>
      </c>
      <c r="C75" s="258">
        <v>1103.6300000000001</v>
      </c>
      <c r="D75" s="258">
        <v>6040.5810000000001</v>
      </c>
      <c r="E75" s="258">
        <v>7144.2110000000002</v>
      </c>
      <c r="F75" s="258">
        <v>1461.8130000000001</v>
      </c>
      <c r="G75" s="258">
        <v>2108.7489999999998</v>
      </c>
      <c r="H75" s="258">
        <v>3573.6489999999999</v>
      </c>
      <c r="I75" s="258">
        <v>7144.2110000000002</v>
      </c>
      <c r="J75" s="258">
        <v>1023.4950000000003</v>
      </c>
      <c r="K75" s="258">
        <v>3143.0390000000002</v>
      </c>
      <c r="L75" s="258">
        <v>-554.87899999999991</v>
      </c>
      <c r="M75" s="258">
        <v>-1671.115</v>
      </c>
      <c r="N75" s="258">
        <v>468.61599999999999</v>
      </c>
      <c r="O75" s="258">
        <v>1471.924</v>
      </c>
      <c r="P75" s="258">
        <v>397.27599999999995</v>
      </c>
      <c r="Q75" s="258">
        <v>1246.02</v>
      </c>
      <c r="R75" s="258">
        <v>323.76699999999994</v>
      </c>
      <c r="S75" s="258">
        <v>1023.332</v>
      </c>
      <c r="T75" s="258">
        <v>-59.781999999999982</v>
      </c>
      <c r="U75" s="258">
        <v>-197.53899999999999</v>
      </c>
      <c r="V75" s="258">
        <v>264.05899999999997</v>
      </c>
      <c r="W75" s="258">
        <v>824.98500000000001</v>
      </c>
      <c r="X75" s="258">
        <v>-88.033999999999992</v>
      </c>
      <c r="Y75" s="258">
        <v>-276.76499999999999</v>
      </c>
      <c r="Z75" s="258">
        <v>176.02500000000003</v>
      </c>
      <c r="AA75" s="258">
        <v>548.22</v>
      </c>
      <c r="AB75"/>
    </row>
    <row r="76" spans="2:28">
      <c r="B76" s="103" t="s">
        <v>320</v>
      </c>
      <c r="C76" s="258">
        <v>747.91</v>
      </c>
      <c r="D76" s="258">
        <v>2.8319999999999999</v>
      </c>
      <c r="E76" s="258">
        <v>750.74199999999996</v>
      </c>
      <c r="F76" s="258">
        <v>647.91700000000003</v>
      </c>
      <c r="G76" s="258">
        <v>0</v>
      </c>
      <c r="H76" s="258">
        <v>102.825</v>
      </c>
      <c r="I76" s="258">
        <v>750.74199999999996</v>
      </c>
      <c r="J76" s="258">
        <v>0</v>
      </c>
      <c r="K76" s="258">
        <v>0</v>
      </c>
      <c r="L76" s="258">
        <v>0</v>
      </c>
      <c r="M76" s="258">
        <v>0</v>
      </c>
      <c r="N76" s="258">
        <v>0</v>
      </c>
      <c r="O76" s="258">
        <v>0</v>
      </c>
      <c r="P76" s="258">
        <v>-0.22800000000000001</v>
      </c>
      <c r="Q76" s="258">
        <v>-0.45600000000000002</v>
      </c>
      <c r="R76" s="258">
        <v>-0.22800000000000001</v>
      </c>
      <c r="S76" s="258">
        <v>-0.45600000000000002</v>
      </c>
      <c r="T76" s="258">
        <v>21.061999999999998</v>
      </c>
      <c r="U76" s="258">
        <v>6.6310000000000002</v>
      </c>
      <c r="V76" s="258">
        <v>22.157999999999902</v>
      </c>
      <c r="W76" s="258">
        <v>3082.7860000000001</v>
      </c>
      <c r="X76" s="258">
        <v>-5.5209999999999582</v>
      </c>
      <c r="Y76" s="258">
        <v>-641.04</v>
      </c>
      <c r="Z76" s="258">
        <v>16.637000000000171</v>
      </c>
      <c r="AA76" s="258">
        <v>2441.7460000000001</v>
      </c>
      <c r="AB76"/>
    </row>
    <row r="77" spans="2:28">
      <c r="B77" s="103" t="s">
        <v>213</v>
      </c>
      <c r="C77" s="258">
        <v>0</v>
      </c>
      <c r="D77" s="258">
        <v>0</v>
      </c>
      <c r="E77" s="258">
        <v>0</v>
      </c>
      <c r="F77" s="258">
        <v>0</v>
      </c>
      <c r="G77" s="258">
        <v>0</v>
      </c>
      <c r="H77" s="258">
        <v>0</v>
      </c>
      <c r="I77" s="258">
        <v>0</v>
      </c>
      <c r="J77" s="258">
        <v>-0.16999999999998749</v>
      </c>
      <c r="K77" s="258">
        <v>228.833</v>
      </c>
      <c r="L77" s="258">
        <v>5.8000000000006935E-2</v>
      </c>
      <c r="M77" s="258">
        <v>-78.27</v>
      </c>
      <c r="N77" s="258">
        <v>-0.11200000000002319</v>
      </c>
      <c r="O77" s="258">
        <v>150.56299999999999</v>
      </c>
      <c r="P77" s="258">
        <v>-9.1000000000008185E-2</v>
      </c>
      <c r="Q77" s="258">
        <v>123.196</v>
      </c>
      <c r="R77" s="258">
        <v>-7.7999999999988745E-2</v>
      </c>
      <c r="S77" s="258">
        <v>105.52200000000001</v>
      </c>
      <c r="T77" s="258">
        <v>4.9999999999998934E-3</v>
      </c>
      <c r="U77" s="258">
        <v>-7.0229999999999997</v>
      </c>
      <c r="V77" s="258">
        <v>-7.6999999999998181E-2</v>
      </c>
      <c r="W77" s="258">
        <v>104.072</v>
      </c>
      <c r="X77" s="258">
        <v>2.2999999999999687E-2</v>
      </c>
      <c r="Y77" s="258">
        <v>-31.161999999999999</v>
      </c>
      <c r="Z77" s="258">
        <v>-5.4000000000002046E-2</v>
      </c>
      <c r="AA77" s="258">
        <v>72.91</v>
      </c>
      <c r="AB77"/>
    </row>
    <row r="78" spans="2:28">
      <c r="B78" s="103" t="s">
        <v>321</v>
      </c>
      <c r="C78" s="258">
        <v>0</v>
      </c>
      <c r="D78" s="258">
        <v>0</v>
      </c>
      <c r="E78" s="258">
        <v>0</v>
      </c>
      <c r="F78" s="258">
        <v>0</v>
      </c>
      <c r="G78" s="258">
        <v>0</v>
      </c>
      <c r="H78" s="258">
        <v>0</v>
      </c>
      <c r="I78" s="258">
        <v>0</v>
      </c>
      <c r="J78" s="258">
        <v>-2.1000000000000796E-2</v>
      </c>
      <c r="K78" s="258">
        <v>27.428000000000001</v>
      </c>
      <c r="L78" s="258">
        <v>2.0000000000002238E-3</v>
      </c>
      <c r="M78" s="258">
        <v>-2.1539999999999999</v>
      </c>
      <c r="N78" s="258">
        <v>-1.8999999999998352E-2</v>
      </c>
      <c r="O78" s="258">
        <v>25.274000000000001</v>
      </c>
      <c r="P78" s="258">
        <v>-1.699999999999946E-2</v>
      </c>
      <c r="Q78" s="258">
        <v>23.462</v>
      </c>
      <c r="R78" s="258">
        <v>-1.7000000000003013E-2</v>
      </c>
      <c r="S78" s="258">
        <v>23.454999999999998</v>
      </c>
      <c r="T78" s="258">
        <v>-1.0000000000000009E-3</v>
      </c>
      <c r="U78" s="258">
        <v>0.154</v>
      </c>
      <c r="V78" s="258">
        <v>-1.7999999999997129E-2</v>
      </c>
      <c r="W78" s="258">
        <v>23.609000000000002</v>
      </c>
      <c r="X78" s="258">
        <v>5.9999999999993392E-3</v>
      </c>
      <c r="Y78" s="258">
        <v>-7.0090000000000003</v>
      </c>
      <c r="Z78" s="258">
        <v>-1.1999999999996902E-2</v>
      </c>
      <c r="AA78" s="258">
        <v>16.600000000000001</v>
      </c>
      <c r="AB78"/>
    </row>
    <row r="79" spans="2:28">
      <c r="B79" s="103" t="s">
        <v>217</v>
      </c>
      <c r="C79" s="258">
        <v>42.213000000000001</v>
      </c>
      <c r="D79" s="258">
        <v>156.31299999999999</v>
      </c>
      <c r="E79" s="258">
        <v>198.52600000000001</v>
      </c>
      <c r="F79" s="258">
        <v>85.840999999999994</v>
      </c>
      <c r="G79" s="258">
        <v>30.260999999999999</v>
      </c>
      <c r="H79" s="258">
        <v>82.424000000000007</v>
      </c>
      <c r="I79" s="258">
        <v>198.52600000000001</v>
      </c>
      <c r="J79" s="258">
        <v>21.144999999999996</v>
      </c>
      <c r="K79" s="258">
        <v>60.034999999999997</v>
      </c>
      <c r="L79" s="258">
        <v>-6.9409999999999989</v>
      </c>
      <c r="M79" s="258">
        <v>-22.738</v>
      </c>
      <c r="N79" s="258">
        <v>14.203999999999997</v>
      </c>
      <c r="O79" s="258">
        <v>37.296999999999997</v>
      </c>
      <c r="P79" s="258">
        <v>11.150000000000002</v>
      </c>
      <c r="Q79" s="258">
        <v>29.667000000000002</v>
      </c>
      <c r="R79" s="258">
        <v>8.7749999999999986</v>
      </c>
      <c r="S79" s="258">
        <v>25.673999999999999</v>
      </c>
      <c r="T79" s="258">
        <v>-0.10599999999999987</v>
      </c>
      <c r="U79" s="258">
        <v>-2.9670000000000001</v>
      </c>
      <c r="V79" s="258">
        <v>8.67</v>
      </c>
      <c r="W79" s="258">
        <v>22.707000000000001</v>
      </c>
      <c r="X79" s="258">
        <v>-3.4</v>
      </c>
      <c r="Y79" s="258">
        <v>-7.3</v>
      </c>
      <c r="Z79" s="258">
        <v>5.27</v>
      </c>
      <c r="AA79" s="258">
        <v>15.407</v>
      </c>
      <c r="AB79"/>
    </row>
    <row r="80" spans="2:28">
      <c r="B80" s="103" t="s">
        <v>216</v>
      </c>
      <c r="C80" s="258">
        <v>0</v>
      </c>
      <c r="D80" s="258">
        <v>0</v>
      </c>
      <c r="E80" s="258">
        <v>0</v>
      </c>
      <c r="F80" s="258">
        <v>0</v>
      </c>
      <c r="G80" s="258">
        <v>0</v>
      </c>
      <c r="H80" s="258">
        <v>0</v>
      </c>
      <c r="I80" s="258">
        <v>0</v>
      </c>
      <c r="J80" s="258">
        <v>-0.34800000000001319</v>
      </c>
      <c r="K80" s="258">
        <v>466.88499999999999</v>
      </c>
      <c r="L80" s="258">
        <v>0.23300000000000409</v>
      </c>
      <c r="M80" s="258">
        <v>-312.29300000000001</v>
      </c>
      <c r="N80" s="258">
        <v>-0.11499999999998067</v>
      </c>
      <c r="O80" s="258">
        <v>154.59200000000001</v>
      </c>
      <c r="P80" s="258">
        <v>-9.1000000000008185E-2</v>
      </c>
      <c r="Q80" s="258">
        <v>122.416</v>
      </c>
      <c r="R80" s="258">
        <v>-8.7000000000003297E-2</v>
      </c>
      <c r="S80" s="258">
        <v>116.926</v>
      </c>
      <c r="T80" s="258">
        <v>8.0000000000008953E-3</v>
      </c>
      <c r="U80" s="258">
        <v>-11.013</v>
      </c>
      <c r="V80" s="258">
        <v>-7.9000000000007731E-2</v>
      </c>
      <c r="W80" s="258">
        <v>106.077</v>
      </c>
      <c r="X80" s="258">
        <v>2.4000000000000909E-2</v>
      </c>
      <c r="Y80" s="258">
        <v>-32.686</v>
      </c>
      <c r="Z80" s="258">
        <v>-5.499999999999261E-2</v>
      </c>
      <c r="AA80" s="258">
        <v>73.391000000000005</v>
      </c>
      <c r="AB80"/>
    </row>
    <row r="81" spans="2:28">
      <c r="B81" s="103" t="s">
        <v>322</v>
      </c>
      <c r="C81" s="258">
        <v>891.65099999999995</v>
      </c>
      <c r="D81" s="258">
        <v>2.1120000000000001</v>
      </c>
      <c r="E81" s="258">
        <v>893.76300000000003</v>
      </c>
      <c r="F81" s="258">
        <v>759.71699999999998</v>
      </c>
      <c r="G81" s="258">
        <v>0</v>
      </c>
      <c r="H81" s="258">
        <v>134.04599999999999</v>
      </c>
      <c r="I81" s="258">
        <v>893.76300000000003</v>
      </c>
      <c r="J81" s="258">
        <v>20.773000000000025</v>
      </c>
      <c r="K81" s="258">
        <v>702.93100000000004</v>
      </c>
      <c r="L81" s="258">
        <v>-6.7649999999999864</v>
      </c>
      <c r="M81" s="258">
        <v>-329.99799999999999</v>
      </c>
      <c r="N81" s="258">
        <v>14.007999999999981</v>
      </c>
      <c r="O81" s="258">
        <v>372.93299999999999</v>
      </c>
      <c r="P81" s="258">
        <v>10.769000000000005</v>
      </c>
      <c r="Q81" s="258">
        <v>305.51499999999999</v>
      </c>
      <c r="R81" s="258">
        <v>8.4129999999999541</v>
      </c>
      <c r="S81" s="258">
        <v>278.27499999999998</v>
      </c>
      <c r="T81" s="258">
        <v>20.969000000000001</v>
      </c>
      <c r="U81" s="258">
        <v>-14.257</v>
      </c>
      <c r="V81" s="258">
        <v>27.066000000000258</v>
      </c>
      <c r="W81" s="258">
        <v>3265.1860000000001</v>
      </c>
      <c r="X81" s="258">
        <v>-8.8580000000000609</v>
      </c>
      <c r="Y81" s="258">
        <v>-732.14300000000003</v>
      </c>
      <c r="Z81" s="258">
        <v>18.208000000000084</v>
      </c>
      <c r="AA81" s="258">
        <v>2533.0430000000001</v>
      </c>
      <c r="AB81"/>
    </row>
    <row r="82" spans="2:28">
      <c r="B82" s="103"/>
      <c r="C82" s="258"/>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row>
    <row r="83" spans="2:28">
      <c r="B83" s="103"/>
      <c r="C83" s="258"/>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row>
    <row r="84" spans="2:28">
      <c r="B84" s="103"/>
      <c r="C84" s="258"/>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row>
    <row r="85" spans="2:28">
      <c r="B85" s="103"/>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row>
    <row r="86" spans="2:28">
      <c r="B86" s="103"/>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row>
    <row r="87" spans="2:28">
      <c r="B87" s="103"/>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row>
    <row r="88" spans="2:28">
      <c r="B88" s="103"/>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row>
    <row r="89" spans="2:28">
      <c r="C89" s="700"/>
      <c r="D89" s="700"/>
      <c r="E89" s="700"/>
      <c r="F89" s="700"/>
      <c r="G89" s="700"/>
      <c r="H89" s="700"/>
      <c r="I89" s="700"/>
      <c r="J89" s="700"/>
      <c r="K89" s="700"/>
      <c r="L89" s="700"/>
      <c r="M89" s="700"/>
      <c r="N89" s="700"/>
      <c r="O89" s="700"/>
      <c r="P89" s="700"/>
      <c r="Q89" s="700"/>
      <c r="R89" s="700"/>
      <c r="S89" s="700"/>
      <c r="T89" s="700"/>
      <c r="U89" s="700"/>
      <c r="V89" s="700"/>
      <c r="W89" s="700"/>
      <c r="X89" s="700"/>
      <c r="Y89" s="700"/>
      <c r="Z89" s="700"/>
      <c r="AA89" s="700"/>
      <c r="AB89"/>
    </row>
    <row r="90" spans="2:28">
      <c r="AB90"/>
    </row>
    <row r="91" spans="2:28">
      <c r="AB91"/>
    </row>
    <row r="92" spans="2:28">
      <c r="AB92"/>
    </row>
    <row r="93" spans="2:28">
      <c r="AB93"/>
    </row>
    <row r="94" spans="2:28">
      <c r="AB94"/>
    </row>
    <row r="95" spans="2:28">
      <c r="AB95"/>
    </row>
    <row r="96" spans="2:28">
      <c r="AB96"/>
    </row>
    <row r="97" spans="28:28">
      <c r="AB97"/>
    </row>
    <row r="98" spans="28:28">
      <c r="AB98"/>
    </row>
    <row r="99" spans="28:28">
      <c r="AB99"/>
    </row>
    <row r="100" spans="28:28">
      <c r="AB100"/>
    </row>
    <row r="101" spans="28:28">
      <c r="AB101"/>
    </row>
    <row r="102" spans="28:28">
      <c r="AB102"/>
    </row>
  </sheetData>
  <mergeCells count="20">
    <mergeCell ref="J46:K46"/>
    <mergeCell ref="L46:M46"/>
    <mergeCell ref="N46:O46"/>
    <mergeCell ref="P46:Q46"/>
    <mergeCell ref="R46:S46"/>
    <mergeCell ref="J3:K3"/>
    <mergeCell ref="L3:M3"/>
    <mergeCell ref="N3:O3"/>
    <mergeCell ref="P3:Q3"/>
    <mergeCell ref="R3:S3"/>
    <mergeCell ref="T46:U46"/>
    <mergeCell ref="V46:W46"/>
    <mergeCell ref="T3:U3"/>
    <mergeCell ref="X46:Y46"/>
    <mergeCell ref="V3:W3"/>
    <mergeCell ref="X3:Y3"/>
    <mergeCell ref="AB3:AC3"/>
    <mergeCell ref="AD3:AE3"/>
    <mergeCell ref="Z46:AA46"/>
    <mergeCell ref="Z3:AA3"/>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H23"/>
  <sheetViews>
    <sheetView workbookViewId="0">
      <selection sqref="A1:XFD1048576"/>
    </sheetView>
  </sheetViews>
  <sheetFormatPr baseColWidth="10" defaultColWidth="11.42578125" defaultRowHeight="12.75"/>
  <cols>
    <col min="1" max="1" width="11.42578125" style="226"/>
    <col min="2" max="2" width="22.7109375" style="226" bestFit="1" customWidth="1"/>
    <col min="3" max="3" width="15.5703125" style="226" bestFit="1" customWidth="1"/>
    <col min="4" max="4" width="15.5703125" style="226" customWidth="1"/>
    <col min="5" max="5" width="11.42578125" style="226"/>
    <col min="6" max="7" width="15.5703125" style="226" customWidth="1"/>
    <col min="8" max="16384" width="11.42578125" style="226"/>
  </cols>
  <sheetData>
    <row r="3" spans="1:8">
      <c r="B3" s="231" t="s">
        <v>15</v>
      </c>
    </row>
    <row r="4" spans="1:8">
      <c r="B4" s="231"/>
    </row>
    <row r="5" spans="1:8">
      <c r="B5" s="638"/>
      <c r="C5" s="811" t="s">
        <v>11</v>
      </c>
      <c r="D5" s="811"/>
      <c r="E5" s="811"/>
      <c r="F5" s="812" t="s">
        <v>12</v>
      </c>
      <c r="G5" s="812"/>
      <c r="H5" s="812"/>
    </row>
    <row r="6" spans="1:8" ht="25.5">
      <c r="A6" s="292"/>
      <c r="B6" s="289" t="s">
        <v>16</v>
      </c>
      <c r="C6" s="290" t="s">
        <v>480</v>
      </c>
      <c r="D6" s="290" t="s">
        <v>481</v>
      </c>
      <c r="E6" s="291" t="s">
        <v>2</v>
      </c>
      <c r="F6" s="290" t="s">
        <v>471</v>
      </c>
      <c r="G6" s="290" t="s">
        <v>472</v>
      </c>
      <c r="H6" s="291" t="s">
        <v>2</v>
      </c>
    </row>
    <row r="7" spans="1:8">
      <c r="B7" s="232" t="s">
        <v>17</v>
      </c>
      <c r="C7" s="293">
        <v>51.660341071361159</v>
      </c>
      <c r="D7" s="275">
        <v>49.984810419422139</v>
      </c>
      <c r="E7" s="186">
        <v>3.3520796375531958E-2</v>
      </c>
      <c r="F7" s="293">
        <v>16.643200607912561</v>
      </c>
      <c r="G7" s="275">
        <v>17.946359492903593</v>
      </c>
      <c r="H7" s="186">
        <v>-7.261410792012335E-2</v>
      </c>
    </row>
    <row r="8" spans="1:8">
      <c r="B8" s="232" t="s">
        <v>18</v>
      </c>
      <c r="C8" s="293">
        <v>31.970553670131359</v>
      </c>
      <c r="D8" s="275">
        <v>31.288215681891845</v>
      </c>
      <c r="E8" s="186">
        <v>2.1808146401727235E-2</v>
      </c>
      <c r="F8" s="293">
        <v>11.533789905775452</v>
      </c>
      <c r="G8" s="275">
        <v>12.241599343067884</v>
      </c>
      <c r="H8" s="186">
        <v>-5.7820013337819942E-2</v>
      </c>
    </row>
    <row r="12" spans="1:8">
      <c r="B12" s="231" t="s">
        <v>19</v>
      </c>
    </row>
    <row r="13" spans="1:8">
      <c r="B13" s="231"/>
    </row>
    <row r="14" spans="1:8">
      <c r="B14" s="638"/>
      <c r="C14" s="811" t="s">
        <v>11</v>
      </c>
      <c r="D14" s="811"/>
      <c r="E14" s="811"/>
      <c r="F14" s="812" t="s">
        <v>12</v>
      </c>
      <c r="G14" s="812"/>
      <c r="H14" s="812"/>
    </row>
    <row r="15" spans="1:8" ht="25.5">
      <c r="B15" s="289" t="s">
        <v>16</v>
      </c>
      <c r="C15" s="290" t="s">
        <v>480</v>
      </c>
      <c r="D15" s="290" t="s">
        <v>481</v>
      </c>
      <c r="E15" s="291" t="s">
        <v>2</v>
      </c>
      <c r="F15" s="290" t="s">
        <v>471</v>
      </c>
      <c r="G15" s="290" t="s">
        <v>472</v>
      </c>
      <c r="H15" s="291" t="s">
        <v>2</v>
      </c>
    </row>
    <row r="16" spans="1:8">
      <c r="B16" s="232" t="s">
        <v>17</v>
      </c>
      <c r="C16" s="293">
        <v>79.791956967828</v>
      </c>
      <c r="D16" s="275">
        <v>79.793388408669273</v>
      </c>
      <c r="E16" s="186">
        <v>-1.7939341464545677E-5</v>
      </c>
      <c r="F16" s="293">
        <v>26.441015503802998</v>
      </c>
      <c r="G16" s="275">
        <v>26.425296649257707</v>
      </c>
      <c r="H16" s="186">
        <v>5.9484117638963774E-4</v>
      </c>
    </row>
    <row r="17" spans="2:8">
      <c r="B17" s="232" t="s">
        <v>20</v>
      </c>
      <c r="C17" s="293">
        <v>22.897951999999997</v>
      </c>
      <c r="D17" s="275">
        <v>22.506164999999999</v>
      </c>
      <c r="E17" s="186">
        <v>1.740798576745517E-2</v>
      </c>
      <c r="F17" s="293">
        <v>22.897951999999997</v>
      </c>
      <c r="G17" s="275">
        <v>22.506164999999999</v>
      </c>
      <c r="H17" s="186">
        <v>1.740798576745517E-2</v>
      </c>
    </row>
    <row r="22" spans="2:8">
      <c r="D22" s="233"/>
    </row>
    <row r="23" spans="2:8">
      <c r="D23" s="233"/>
    </row>
  </sheetData>
  <mergeCells count="4">
    <mergeCell ref="C5:E5"/>
    <mergeCell ref="F5:H5"/>
    <mergeCell ref="C14:E14"/>
    <mergeCell ref="F14:H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F203"/>
  <sheetViews>
    <sheetView topLeftCell="A45" zoomScale="85" zoomScaleNormal="85" workbookViewId="0">
      <selection activeCell="A83" sqref="A83:XFD83"/>
    </sheetView>
  </sheetViews>
  <sheetFormatPr baseColWidth="10" defaultColWidth="11.42578125" defaultRowHeight="12.75"/>
  <cols>
    <col min="1" max="1" width="12.140625" style="86" customWidth="1"/>
    <col min="2" max="2" width="70.5703125" style="86" customWidth="1"/>
    <col min="3" max="16" width="18.42578125" style="86" customWidth="1"/>
    <col min="17" max="18" width="18.42578125" style="85" customWidth="1"/>
    <col min="19" max="19" width="13.7109375" style="85" customWidth="1"/>
    <col min="20" max="20" width="14.28515625" style="85" customWidth="1"/>
    <col min="21" max="22" width="16" style="85" customWidth="1"/>
    <col min="23" max="23" width="17.42578125" style="85" customWidth="1"/>
    <col min="24" max="24" width="15.85546875" style="85" customWidth="1"/>
    <col min="25" max="25" width="14.140625" style="85" customWidth="1"/>
    <col min="26" max="26" width="16.28515625" style="85" customWidth="1"/>
    <col min="27" max="27" width="16.42578125" style="85" customWidth="1"/>
    <col min="28" max="28" width="11.42578125" style="85"/>
    <col min="29" max="31" width="17.28515625" style="85" customWidth="1"/>
    <col min="32" max="32" width="18.140625" style="85" customWidth="1"/>
    <col min="33" max="33" width="17.5703125" style="85" customWidth="1"/>
    <col min="34" max="34" width="16" style="85" customWidth="1"/>
    <col min="35" max="96" width="11.42578125" style="85"/>
    <col min="97" max="16384" width="11.42578125" style="86"/>
  </cols>
  <sheetData>
    <row r="1" spans="1:98" s="85" customFormat="1">
      <c r="A1" s="86"/>
      <c r="B1" s="965" t="s">
        <v>504</v>
      </c>
    </row>
    <row r="2" spans="1:98">
      <c r="A2" s="913" t="s">
        <v>0</v>
      </c>
      <c r="B2" s="914"/>
      <c r="C2" s="907" t="s">
        <v>324</v>
      </c>
      <c r="D2" s="908"/>
      <c r="E2" s="907" t="s">
        <v>5</v>
      </c>
      <c r="F2" s="908"/>
      <c r="G2" s="907" t="s">
        <v>6</v>
      </c>
      <c r="H2" s="908"/>
      <c r="I2" s="907" t="s">
        <v>7</v>
      </c>
      <c r="J2" s="908"/>
      <c r="K2" s="907" t="s">
        <v>14</v>
      </c>
      <c r="L2" s="908"/>
      <c r="M2" s="907" t="s">
        <v>44</v>
      </c>
      <c r="N2" s="908"/>
      <c r="O2" s="907" t="s">
        <v>325</v>
      </c>
      <c r="P2" s="908"/>
      <c r="Q2" s="907" t="s">
        <v>47</v>
      </c>
      <c r="R2" s="908"/>
      <c r="CS2" s="85"/>
      <c r="CT2" s="85"/>
    </row>
    <row r="3" spans="1:98">
      <c r="A3" s="915" t="s">
        <v>326</v>
      </c>
      <c r="B3" s="916"/>
      <c r="C3" s="583" t="s">
        <v>501</v>
      </c>
      <c r="D3" s="585" t="s">
        <v>502</v>
      </c>
      <c r="E3" s="583" t="s">
        <v>501</v>
      </c>
      <c r="F3" s="585" t="s">
        <v>502</v>
      </c>
      <c r="G3" s="583" t="s">
        <v>501</v>
      </c>
      <c r="H3" s="585" t="s">
        <v>502</v>
      </c>
      <c r="I3" s="583" t="s">
        <v>501</v>
      </c>
      <c r="J3" s="585" t="s">
        <v>502</v>
      </c>
      <c r="K3" s="583" t="s">
        <v>501</v>
      </c>
      <c r="L3" s="585" t="s">
        <v>502</v>
      </c>
      <c r="M3" s="583" t="s">
        <v>501</v>
      </c>
      <c r="N3" s="585" t="s">
        <v>502</v>
      </c>
      <c r="O3" s="583" t="s">
        <v>501</v>
      </c>
      <c r="P3" s="585" t="s">
        <v>502</v>
      </c>
      <c r="Q3" s="583" t="s">
        <v>501</v>
      </c>
      <c r="R3" s="585" t="s">
        <v>502</v>
      </c>
      <c r="CS3" s="85"/>
      <c r="CT3" s="85"/>
    </row>
    <row r="4" spans="1:98">
      <c r="A4" s="917"/>
      <c r="B4" s="918"/>
      <c r="C4" s="584" t="s">
        <v>222</v>
      </c>
      <c r="D4" s="586" t="s">
        <v>222</v>
      </c>
      <c r="E4" s="584" t="s">
        <v>222</v>
      </c>
      <c r="F4" s="586" t="s">
        <v>222</v>
      </c>
      <c r="G4" s="584" t="s">
        <v>222</v>
      </c>
      <c r="H4" s="586" t="s">
        <v>222</v>
      </c>
      <c r="I4" s="584" t="s">
        <v>222</v>
      </c>
      <c r="J4" s="586" t="s">
        <v>222</v>
      </c>
      <c r="K4" s="584" t="s">
        <v>222</v>
      </c>
      <c r="L4" s="586" t="s">
        <v>222</v>
      </c>
      <c r="M4" s="584" t="s">
        <v>222</v>
      </c>
      <c r="N4" s="586" t="s">
        <v>222</v>
      </c>
      <c r="O4" s="584" t="s">
        <v>222</v>
      </c>
      <c r="P4" s="586" t="s">
        <v>222</v>
      </c>
      <c r="Q4" s="584" t="s">
        <v>222</v>
      </c>
      <c r="R4" s="586" t="s">
        <v>222</v>
      </c>
      <c r="CS4" s="85"/>
      <c r="CT4" s="85"/>
    </row>
    <row r="5" spans="1:98" s="168" customFormat="1">
      <c r="A5" s="158" t="s">
        <v>327</v>
      </c>
      <c r="B5" s="159"/>
      <c r="C5" s="581">
        <v>0</v>
      </c>
      <c r="D5" s="270">
        <v>0</v>
      </c>
      <c r="E5" s="581">
        <v>499.07400000000001</v>
      </c>
      <c r="F5" s="270">
        <v>442.916</v>
      </c>
      <c r="G5" s="581">
        <v>4038.797</v>
      </c>
      <c r="H5" s="270">
        <v>3501.2539999999999</v>
      </c>
      <c r="I5" s="581">
        <v>862.02</v>
      </c>
      <c r="J5" s="270">
        <v>872.81399999999996</v>
      </c>
      <c r="K5" s="581">
        <v>0</v>
      </c>
      <c r="L5" s="270">
        <v>0</v>
      </c>
      <c r="M5" s="581">
        <v>209.83699999999999</v>
      </c>
      <c r="N5" s="270">
        <v>171.982</v>
      </c>
      <c r="O5" s="581">
        <v>1020.516</v>
      </c>
      <c r="P5" s="270">
        <v>2430.3850000000002</v>
      </c>
      <c r="Q5" s="581">
        <v>6630.2439999999997</v>
      </c>
      <c r="R5" s="270">
        <v>7419.3509999999997</v>
      </c>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row>
    <row r="6" spans="1:98">
      <c r="A6" s="160"/>
      <c r="B6" s="161" t="s">
        <v>328</v>
      </c>
      <c r="C6" s="582">
        <v>0</v>
      </c>
      <c r="D6" s="271">
        <v>0</v>
      </c>
      <c r="E6" s="582">
        <v>31.454999999999998</v>
      </c>
      <c r="F6" s="271">
        <v>24.251999999999999</v>
      </c>
      <c r="G6" s="582">
        <v>375.85899999999998</v>
      </c>
      <c r="H6" s="271">
        <v>635.90499999999997</v>
      </c>
      <c r="I6" s="582">
        <v>212.03299999999999</v>
      </c>
      <c r="J6" s="271">
        <v>204.18100000000001</v>
      </c>
      <c r="K6" s="582">
        <v>0</v>
      </c>
      <c r="L6" s="271">
        <v>0</v>
      </c>
      <c r="M6" s="582">
        <v>117.373</v>
      </c>
      <c r="N6" s="271">
        <v>82.516000000000005</v>
      </c>
      <c r="O6" s="582">
        <v>471.81599999999997</v>
      </c>
      <c r="P6" s="271">
        <v>2129.2310000000002</v>
      </c>
      <c r="Q6" s="582">
        <v>1208.5360000000001</v>
      </c>
      <c r="R6" s="271">
        <v>3076.085</v>
      </c>
      <c r="CS6" s="85"/>
      <c r="CT6" s="85"/>
    </row>
    <row r="7" spans="1:98">
      <c r="A7" s="160"/>
      <c r="B7" s="161" t="s">
        <v>329</v>
      </c>
      <c r="C7" s="582">
        <v>0</v>
      </c>
      <c r="D7" s="271">
        <v>0</v>
      </c>
      <c r="E7" s="582">
        <v>31.643999999999998</v>
      </c>
      <c r="F7" s="271">
        <v>29.706</v>
      </c>
      <c r="G7" s="582">
        <v>194.99199999999999</v>
      </c>
      <c r="H7" s="271">
        <v>217.858</v>
      </c>
      <c r="I7" s="582">
        <v>18.253</v>
      </c>
      <c r="J7" s="271">
        <v>17.251000000000001</v>
      </c>
      <c r="K7" s="582">
        <v>0</v>
      </c>
      <c r="L7" s="271">
        <v>0</v>
      </c>
      <c r="M7" s="582">
        <v>0.02</v>
      </c>
      <c r="N7" s="271">
        <v>1.7999999999999999E-2</v>
      </c>
      <c r="O7" s="582">
        <v>469.34300000000002</v>
      </c>
      <c r="P7" s="271">
        <v>0.13500000000000001</v>
      </c>
      <c r="Q7" s="582">
        <v>714.25199999999995</v>
      </c>
      <c r="R7" s="271">
        <v>264.96800000000002</v>
      </c>
      <c r="CS7" s="85"/>
      <c r="CT7" s="85"/>
    </row>
    <row r="8" spans="1:98">
      <c r="A8" s="160"/>
      <c r="B8" s="161" t="s">
        <v>330</v>
      </c>
      <c r="C8" s="582">
        <v>0</v>
      </c>
      <c r="D8" s="271">
        <v>0</v>
      </c>
      <c r="E8" s="582">
        <v>31.523</v>
      </c>
      <c r="F8" s="271">
        <v>38.003</v>
      </c>
      <c r="G8" s="582">
        <v>335.83100000000002</v>
      </c>
      <c r="H8" s="271">
        <v>313.084</v>
      </c>
      <c r="I8" s="582">
        <v>25.765000000000001</v>
      </c>
      <c r="J8" s="271">
        <v>23.548999999999999</v>
      </c>
      <c r="K8" s="582">
        <v>0</v>
      </c>
      <c r="L8" s="271">
        <v>0</v>
      </c>
      <c r="M8" s="582">
        <v>7.3630000000000004</v>
      </c>
      <c r="N8" s="271">
        <v>7.976</v>
      </c>
      <c r="O8" s="582">
        <v>42.71</v>
      </c>
      <c r="P8" s="271">
        <v>34.534999999999997</v>
      </c>
      <c r="Q8" s="582">
        <v>443.19200000000001</v>
      </c>
      <c r="R8" s="271">
        <v>417.14699999999999</v>
      </c>
      <c r="CS8" s="85"/>
      <c r="CT8" s="85"/>
    </row>
    <row r="9" spans="1:98">
      <c r="A9" s="160"/>
      <c r="B9" s="161" t="s">
        <v>331</v>
      </c>
      <c r="C9" s="582">
        <v>0</v>
      </c>
      <c r="D9" s="271">
        <v>0</v>
      </c>
      <c r="E9" s="582">
        <v>355.709</v>
      </c>
      <c r="F9" s="271">
        <v>288.73599999999999</v>
      </c>
      <c r="G9" s="582">
        <v>2532.288</v>
      </c>
      <c r="H9" s="271">
        <v>1893.154</v>
      </c>
      <c r="I9" s="582">
        <v>480.58699999999999</v>
      </c>
      <c r="J9" s="271">
        <v>440.68099999999998</v>
      </c>
      <c r="K9" s="582">
        <v>0</v>
      </c>
      <c r="L9" s="271">
        <v>0</v>
      </c>
      <c r="M9" s="582">
        <v>54.691000000000003</v>
      </c>
      <c r="N9" s="271">
        <v>53.042999999999999</v>
      </c>
      <c r="O9" s="582">
        <v>5.8159999999999998</v>
      </c>
      <c r="P9" s="271">
        <v>0.35199999999999998</v>
      </c>
      <c r="Q9" s="582">
        <v>3429.0909999999999</v>
      </c>
      <c r="R9" s="271">
        <v>2675.9659999999999</v>
      </c>
      <c r="CS9" s="85"/>
      <c r="CT9" s="85"/>
    </row>
    <row r="10" spans="1:98">
      <c r="A10" s="160"/>
      <c r="B10" s="161" t="s">
        <v>332</v>
      </c>
      <c r="C10" s="582">
        <v>0</v>
      </c>
      <c r="D10" s="271">
        <v>0</v>
      </c>
      <c r="E10" s="582">
        <v>0.51300000000000001</v>
      </c>
      <c r="F10" s="271">
        <v>3.3180000000000001</v>
      </c>
      <c r="G10" s="582">
        <v>15.545999999999999</v>
      </c>
      <c r="H10" s="271">
        <v>12.513999999999999</v>
      </c>
      <c r="I10" s="582">
        <v>1.393</v>
      </c>
      <c r="J10" s="271">
        <v>2.2639999999999998</v>
      </c>
      <c r="K10" s="582">
        <v>0</v>
      </c>
      <c r="L10" s="271">
        <v>0</v>
      </c>
      <c r="M10" s="582">
        <v>2.149</v>
      </c>
      <c r="N10" s="271">
        <v>1.958</v>
      </c>
      <c r="O10" s="582">
        <v>-2.2389999999999999</v>
      </c>
      <c r="P10" s="271">
        <v>-5.0789999999999997</v>
      </c>
      <c r="Q10" s="582">
        <v>17.361999999999998</v>
      </c>
      <c r="R10" s="271">
        <v>14.975</v>
      </c>
      <c r="CS10" s="85"/>
      <c r="CT10" s="85"/>
    </row>
    <row r="11" spans="1:98">
      <c r="A11" s="160"/>
      <c r="B11" s="161" t="s">
        <v>333</v>
      </c>
      <c r="C11" s="582">
        <v>0</v>
      </c>
      <c r="D11" s="271">
        <v>0</v>
      </c>
      <c r="E11" s="582">
        <v>37.829000000000001</v>
      </c>
      <c r="F11" s="271">
        <v>44.259</v>
      </c>
      <c r="G11" s="582">
        <v>402.44799999999998</v>
      </c>
      <c r="H11" s="271">
        <v>292.17599999999999</v>
      </c>
      <c r="I11" s="582">
        <v>122.011</v>
      </c>
      <c r="J11" s="271">
        <v>99.602999999999994</v>
      </c>
      <c r="K11" s="582">
        <v>0</v>
      </c>
      <c r="L11" s="271">
        <v>0</v>
      </c>
      <c r="M11" s="582">
        <v>9.4380000000000006</v>
      </c>
      <c r="N11" s="271">
        <v>9.1370000000000005</v>
      </c>
      <c r="O11" s="582">
        <v>17.111000000000001</v>
      </c>
      <c r="P11" s="271">
        <v>0</v>
      </c>
      <c r="Q11" s="582">
        <v>588.83699999999999</v>
      </c>
      <c r="R11" s="271">
        <v>445.17500000000001</v>
      </c>
      <c r="CS11" s="85"/>
      <c r="CT11" s="85"/>
    </row>
    <row r="12" spans="1:98">
      <c r="A12" s="160"/>
      <c r="B12" s="161" t="s">
        <v>334</v>
      </c>
      <c r="C12" s="582">
        <v>0</v>
      </c>
      <c r="D12" s="271">
        <v>0</v>
      </c>
      <c r="E12" s="582">
        <v>10.401</v>
      </c>
      <c r="F12" s="271">
        <v>14.641999999999999</v>
      </c>
      <c r="G12" s="582">
        <v>181.833</v>
      </c>
      <c r="H12" s="271">
        <v>136.56299999999999</v>
      </c>
      <c r="I12" s="582">
        <v>1.8089999999999999</v>
      </c>
      <c r="J12" s="271">
        <v>34.500999999999998</v>
      </c>
      <c r="K12" s="582">
        <v>0</v>
      </c>
      <c r="L12" s="271">
        <v>0</v>
      </c>
      <c r="M12" s="582">
        <v>18.803000000000001</v>
      </c>
      <c r="N12" s="271">
        <v>17.334</v>
      </c>
      <c r="O12" s="582">
        <v>15.959</v>
      </c>
      <c r="P12" s="271">
        <v>75.998999999999995</v>
      </c>
      <c r="Q12" s="582">
        <v>228.80500000000001</v>
      </c>
      <c r="R12" s="271">
        <v>279.03899999999999</v>
      </c>
      <c r="CS12" s="85"/>
      <c r="CT12" s="85"/>
    </row>
    <row r="13" spans="1:98">
      <c r="A13" s="169"/>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CS13" s="85"/>
      <c r="CT13" s="85"/>
    </row>
    <row r="14" spans="1:98" ht="25.5">
      <c r="A14" s="160"/>
      <c r="B14" s="165" t="s">
        <v>335</v>
      </c>
      <c r="C14" s="582">
        <v>0</v>
      </c>
      <c r="D14" s="272">
        <v>0</v>
      </c>
      <c r="E14" s="582">
        <v>0</v>
      </c>
      <c r="F14" s="272">
        <v>0</v>
      </c>
      <c r="G14" s="582">
        <v>0</v>
      </c>
      <c r="H14" s="272">
        <v>0</v>
      </c>
      <c r="I14" s="582">
        <v>0.16900000000000001</v>
      </c>
      <c r="J14" s="272">
        <v>50.783999999999999</v>
      </c>
      <c r="K14" s="582">
        <v>0</v>
      </c>
      <c r="L14" s="272">
        <v>0</v>
      </c>
      <c r="M14" s="582">
        <v>0</v>
      </c>
      <c r="N14" s="272">
        <v>0</v>
      </c>
      <c r="O14" s="582">
        <v>0</v>
      </c>
      <c r="P14" s="272">
        <v>195.21199999999999</v>
      </c>
      <c r="Q14" s="582">
        <v>0.16900000000000001</v>
      </c>
      <c r="R14" s="272">
        <v>245.99600000000001</v>
      </c>
      <c r="CS14" s="85"/>
      <c r="CT14" s="85"/>
    </row>
    <row r="15" spans="1:98">
      <c r="A15" s="169"/>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CS15" s="85"/>
      <c r="CT15" s="85"/>
    </row>
    <row r="16" spans="1:98" s="168" customFormat="1">
      <c r="A16" s="158" t="s">
        <v>336</v>
      </c>
      <c r="B16" s="159"/>
      <c r="C16" s="581">
        <v>0</v>
      </c>
      <c r="D16" s="273">
        <v>0</v>
      </c>
      <c r="E16" s="581">
        <v>3004.7620000000002</v>
      </c>
      <c r="F16" s="273">
        <v>3309.9029999999998</v>
      </c>
      <c r="G16" s="581">
        <v>17573.467000000001</v>
      </c>
      <c r="H16" s="273">
        <v>14624.99</v>
      </c>
      <c r="I16" s="581">
        <v>5869.7089999999998</v>
      </c>
      <c r="J16" s="273">
        <v>4899.4009999999998</v>
      </c>
      <c r="K16" s="581">
        <v>0</v>
      </c>
      <c r="L16" s="273">
        <v>0</v>
      </c>
      <c r="M16" s="581">
        <v>0</v>
      </c>
      <c r="N16" s="273">
        <v>0</v>
      </c>
      <c r="O16" s="581">
        <v>88.858000000000004</v>
      </c>
      <c r="P16" s="273">
        <v>-215.03700000000001</v>
      </c>
      <c r="Q16" s="581">
        <v>27957.681</v>
      </c>
      <c r="R16" s="273">
        <v>24064.986000000001</v>
      </c>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row>
    <row r="17" spans="1:98">
      <c r="A17" s="160"/>
      <c r="B17" s="161" t="s">
        <v>337</v>
      </c>
      <c r="C17" s="582">
        <v>0</v>
      </c>
      <c r="D17" s="272">
        <v>0</v>
      </c>
      <c r="E17" s="582">
        <v>13.574</v>
      </c>
      <c r="F17" s="272">
        <v>11.253</v>
      </c>
      <c r="G17" s="582">
        <v>5692.8980000000001</v>
      </c>
      <c r="H17" s="272">
        <v>4487.7479999999996</v>
      </c>
      <c r="I17" s="582">
        <v>1.4E-2</v>
      </c>
      <c r="J17" s="272">
        <v>4.2850000000000001</v>
      </c>
      <c r="K17" s="582">
        <v>0</v>
      </c>
      <c r="L17" s="272">
        <v>0</v>
      </c>
      <c r="M17" s="582">
        <v>84.239000000000004</v>
      </c>
      <c r="N17" s="272">
        <v>85.858999999999995</v>
      </c>
      <c r="O17" s="582">
        <v>0</v>
      </c>
      <c r="P17" s="272">
        <v>0</v>
      </c>
      <c r="Q17" s="582">
        <v>5790.7250000000004</v>
      </c>
      <c r="R17" s="272">
        <v>4589.1450000000004</v>
      </c>
      <c r="CS17" s="85"/>
      <c r="CT17" s="85"/>
    </row>
    <row r="18" spans="1:98">
      <c r="A18" s="160"/>
      <c r="B18" s="161" t="s">
        <v>338</v>
      </c>
      <c r="C18" s="582">
        <v>0</v>
      </c>
      <c r="D18" s="272">
        <v>0</v>
      </c>
      <c r="E18" s="582">
        <v>0.10199999999999999</v>
      </c>
      <c r="F18" s="272">
        <v>0.123</v>
      </c>
      <c r="G18" s="582">
        <v>1908.93</v>
      </c>
      <c r="H18" s="272">
        <v>1564.8989999999999</v>
      </c>
      <c r="I18" s="582">
        <v>55.511000000000003</v>
      </c>
      <c r="J18" s="272">
        <v>52.750999999999998</v>
      </c>
      <c r="K18" s="582">
        <v>0</v>
      </c>
      <c r="L18" s="272">
        <v>0</v>
      </c>
      <c r="M18" s="582">
        <v>16.327999999999999</v>
      </c>
      <c r="N18" s="272">
        <v>14.737</v>
      </c>
      <c r="O18" s="582">
        <v>9.2919999999999998</v>
      </c>
      <c r="P18" s="272">
        <v>4.8019999999999996</v>
      </c>
      <c r="Q18" s="582">
        <v>1990.163</v>
      </c>
      <c r="R18" s="272">
        <v>1637.3119999999999</v>
      </c>
      <c r="CS18" s="85"/>
      <c r="CT18" s="85"/>
    </row>
    <row r="19" spans="1:98">
      <c r="A19" s="160"/>
      <c r="B19" s="161" t="s">
        <v>339</v>
      </c>
      <c r="C19" s="582">
        <v>0</v>
      </c>
      <c r="D19" s="272">
        <v>0</v>
      </c>
      <c r="E19" s="582">
        <v>46.207999999999998</v>
      </c>
      <c r="F19" s="272">
        <v>66.963999999999999</v>
      </c>
      <c r="G19" s="582">
        <v>344.00900000000001</v>
      </c>
      <c r="H19" s="272">
        <v>137.24100000000001</v>
      </c>
      <c r="I19" s="582">
        <v>50.177</v>
      </c>
      <c r="J19" s="272">
        <v>11.707000000000001</v>
      </c>
      <c r="K19" s="582">
        <v>0</v>
      </c>
      <c r="L19" s="272">
        <v>0</v>
      </c>
      <c r="M19" s="582">
        <v>0.51</v>
      </c>
      <c r="N19" s="272">
        <v>0.51</v>
      </c>
      <c r="O19" s="582">
        <v>0.151</v>
      </c>
      <c r="P19" s="272">
        <v>2.5000000000000001E-2</v>
      </c>
      <c r="Q19" s="582">
        <v>441.05500000000001</v>
      </c>
      <c r="R19" s="272">
        <v>216.447</v>
      </c>
      <c r="CS19" s="85"/>
      <c r="CT19" s="85"/>
    </row>
    <row r="20" spans="1:98">
      <c r="A20" s="160"/>
      <c r="B20" s="161" t="s">
        <v>340</v>
      </c>
      <c r="C20" s="582">
        <v>0</v>
      </c>
      <c r="D20" s="272">
        <v>0</v>
      </c>
      <c r="E20" s="582">
        <v>2E-3</v>
      </c>
      <c r="F20" s="272">
        <v>3.0000000000000001E-3</v>
      </c>
      <c r="G20" s="582">
        <v>0</v>
      </c>
      <c r="H20" s="272">
        <v>0</v>
      </c>
      <c r="I20" s="582">
        <v>0</v>
      </c>
      <c r="J20" s="272">
        <v>0</v>
      </c>
      <c r="K20" s="582">
        <v>0</v>
      </c>
      <c r="L20" s="272">
        <v>0</v>
      </c>
      <c r="M20" s="582">
        <v>0</v>
      </c>
      <c r="N20" s="272">
        <v>0</v>
      </c>
      <c r="O20" s="582">
        <v>0</v>
      </c>
      <c r="P20" s="272">
        <v>0</v>
      </c>
      <c r="Q20" s="582">
        <v>2E-3</v>
      </c>
      <c r="R20" s="272">
        <v>3.0000000000000001E-3</v>
      </c>
      <c r="CS20" s="85"/>
      <c r="CT20" s="85"/>
    </row>
    <row r="21" spans="1:98">
      <c r="A21" s="160"/>
      <c r="B21" s="161" t="s">
        <v>341</v>
      </c>
      <c r="C21" s="582">
        <v>0</v>
      </c>
      <c r="D21" s="272">
        <v>0</v>
      </c>
      <c r="E21" s="582">
        <v>506.39100000000002</v>
      </c>
      <c r="F21" s="272">
        <v>556.88900000000001</v>
      </c>
      <c r="G21" s="582">
        <v>0.30199999999999999</v>
      </c>
      <c r="H21" s="272">
        <v>0.44400000000000001</v>
      </c>
      <c r="I21" s="582">
        <v>2.06</v>
      </c>
      <c r="J21" s="272">
        <v>9.7569999999999997</v>
      </c>
      <c r="K21" s="582">
        <v>0</v>
      </c>
      <c r="L21" s="272">
        <v>0</v>
      </c>
      <c r="M21" s="582">
        <v>356.22399999999999</v>
      </c>
      <c r="N21" s="272">
        <v>356.22399999999999</v>
      </c>
      <c r="O21" s="582">
        <v>-859.44100000000003</v>
      </c>
      <c r="P21" s="272">
        <v>-909.79899999999998</v>
      </c>
      <c r="Q21" s="582">
        <v>5.5359999999999996</v>
      </c>
      <c r="R21" s="272">
        <v>13.515000000000001</v>
      </c>
      <c r="CS21" s="85"/>
      <c r="CT21" s="85"/>
    </row>
    <row r="22" spans="1:98">
      <c r="A22" s="160"/>
      <c r="B22" s="161" t="s">
        <v>342</v>
      </c>
      <c r="C22" s="582">
        <v>0</v>
      </c>
      <c r="D22" s="272">
        <v>0</v>
      </c>
      <c r="E22" s="582">
        <v>116.004</v>
      </c>
      <c r="F22" s="272">
        <v>125.369</v>
      </c>
      <c r="G22" s="582">
        <v>2696.7820000000002</v>
      </c>
      <c r="H22" s="272">
        <v>2494.6880000000001</v>
      </c>
      <c r="I22" s="582">
        <v>147.78399999999999</v>
      </c>
      <c r="J22" s="272">
        <v>144.33699999999999</v>
      </c>
      <c r="K22" s="582">
        <v>0</v>
      </c>
      <c r="L22" s="272">
        <v>0</v>
      </c>
      <c r="M22" s="582">
        <v>156.97499999999999</v>
      </c>
      <c r="N22" s="272">
        <v>169.12299999999999</v>
      </c>
      <c r="O22" s="582">
        <v>2.4180000000000001</v>
      </c>
      <c r="P22" s="272">
        <v>1.7789999999999999</v>
      </c>
      <c r="Q22" s="582">
        <v>3119.9630000000002</v>
      </c>
      <c r="R22" s="272">
        <v>2935.2959999999998</v>
      </c>
      <c r="CS22" s="85"/>
      <c r="CT22" s="85"/>
    </row>
    <row r="23" spans="1:98">
      <c r="A23" s="160"/>
      <c r="B23" s="161" t="s">
        <v>343</v>
      </c>
      <c r="C23" s="582">
        <v>0</v>
      </c>
      <c r="D23" s="272">
        <v>0</v>
      </c>
      <c r="E23" s="582">
        <v>0</v>
      </c>
      <c r="F23" s="272">
        <v>0</v>
      </c>
      <c r="G23" s="582">
        <v>481.94099999999997</v>
      </c>
      <c r="H23" s="272">
        <v>415.45100000000002</v>
      </c>
      <c r="I23" s="582">
        <v>27.056999999999999</v>
      </c>
      <c r="J23" s="272">
        <v>27.056999999999999</v>
      </c>
      <c r="K23" s="582">
        <v>0</v>
      </c>
      <c r="L23" s="272">
        <v>0</v>
      </c>
      <c r="M23" s="582">
        <v>1.1579999999999999</v>
      </c>
      <c r="N23" s="272">
        <v>1.1579999999999999</v>
      </c>
      <c r="O23" s="582">
        <v>745.37300000000005</v>
      </c>
      <c r="P23" s="272">
        <v>644.37900000000002</v>
      </c>
      <c r="Q23" s="582">
        <v>1255.529</v>
      </c>
      <c r="R23" s="272">
        <v>1088.0450000000001</v>
      </c>
      <c r="CS23" s="85"/>
      <c r="CT23" s="85"/>
    </row>
    <row r="24" spans="1:98">
      <c r="A24" s="160"/>
      <c r="B24" s="161" t="s">
        <v>344</v>
      </c>
      <c r="C24" s="582">
        <v>0</v>
      </c>
      <c r="D24" s="272">
        <v>0</v>
      </c>
      <c r="E24" s="582">
        <v>2322.3409999999999</v>
      </c>
      <c r="F24" s="272">
        <v>2536.3690000000001</v>
      </c>
      <c r="G24" s="582">
        <v>5489.5950000000003</v>
      </c>
      <c r="H24" s="272">
        <v>4769.2950000000001</v>
      </c>
      <c r="I24" s="582">
        <v>5523.8959999999997</v>
      </c>
      <c r="J24" s="272">
        <v>4593.0010000000002</v>
      </c>
      <c r="K24" s="582">
        <v>0</v>
      </c>
      <c r="L24" s="272">
        <v>0</v>
      </c>
      <c r="M24" s="582">
        <v>788.06500000000005</v>
      </c>
      <c r="N24" s="272">
        <v>803.93899999999996</v>
      </c>
      <c r="O24" s="582">
        <v>58.664999999999999</v>
      </c>
      <c r="P24" s="272">
        <v>0.91700000000000004</v>
      </c>
      <c r="Q24" s="582">
        <v>14182.562</v>
      </c>
      <c r="R24" s="272">
        <v>12703.521000000001</v>
      </c>
      <c r="CS24" s="85"/>
      <c r="CT24" s="85"/>
    </row>
    <row r="25" spans="1:98">
      <c r="A25" s="160"/>
      <c r="B25" s="161" t="s">
        <v>345</v>
      </c>
      <c r="C25" s="582">
        <v>0</v>
      </c>
      <c r="D25" s="272">
        <v>0</v>
      </c>
      <c r="E25" s="582">
        <v>0</v>
      </c>
      <c r="F25" s="272">
        <v>0</v>
      </c>
      <c r="G25" s="582">
        <v>7.274</v>
      </c>
      <c r="H25" s="272">
        <v>6.2240000000000002</v>
      </c>
      <c r="I25" s="582">
        <v>0</v>
      </c>
      <c r="J25" s="272">
        <v>0</v>
      </c>
      <c r="K25" s="582">
        <v>0</v>
      </c>
      <c r="L25" s="272">
        <v>0</v>
      </c>
      <c r="M25" s="582">
        <v>0</v>
      </c>
      <c r="N25" s="272">
        <v>0</v>
      </c>
      <c r="O25" s="582">
        <v>0</v>
      </c>
      <c r="P25" s="272">
        <v>0</v>
      </c>
      <c r="Q25" s="582">
        <v>7.274</v>
      </c>
      <c r="R25" s="272">
        <v>6.2240000000000002</v>
      </c>
      <c r="CS25" s="85"/>
      <c r="CT25" s="85"/>
    </row>
    <row r="26" spans="1:98">
      <c r="A26" s="160"/>
      <c r="B26" s="161" t="s">
        <v>346</v>
      </c>
      <c r="C26" s="582">
        <v>0</v>
      </c>
      <c r="D26" s="272">
        <v>0</v>
      </c>
      <c r="E26" s="582">
        <v>0</v>
      </c>
      <c r="F26" s="272">
        <v>1.071</v>
      </c>
      <c r="G26" s="582">
        <v>253.00700000000001</v>
      </c>
      <c r="H26" s="272">
        <v>138.476</v>
      </c>
      <c r="I26" s="582">
        <v>61.673000000000002</v>
      </c>
      <c r="J26" s="272">
        <v>55.106000000000002</v>
      </c>
      <c r="K26" s="582">
        <v>0</v>
      </c>
      <c r="L26" s="272">
        <v>0</v>
      </c>
      <c r="M26" s="582">
        <v>14.877000000000001</v>
      </c>
      <c r="N26" s="272">
        <v>11.62</v>
      </c>
      <c r="O26" s="582">
        <v>86.114999999999995</v>
      </c>
      <c r="P26" s="272">
        <v>0</v>
      </c>
      <c r="Q26" s="582">
        <v>415.67200000000003</v>
      </c>
      <c r="R26" s="272">
        <v>206.273</v>
      </c>
      <c r="CS26" s="85"/>
      <c r="CT26" s="85"/>
    </row>
    <row r="27" spans="1:98">
      <c r="A27" s="160"/>
      <c r="B27" s="161" t="s">
        <v>347</v>
      </c>
      <c r="C27" s="582">
        <v>0</v>
      </c>
      <c r="D27" s="272">
        <v>0</v>
      </c>
      <c r="E27" s="582">
        <v>0.14000000000000001</v>
      </c>
      <c r="F27" s="272">
        <v>11.862</v>
      </c>
      <c r="G27" s="582">
        <v>698.72900000000004</v>
      </c>
      <c r="H27" s="272">
        <v>610.524</v>
      </c>
      <c r="I27" s="582">
        <v>1.5369999999999999</v>
      </c>
      <c r="J27" s="272">
        <v>1.4</v>
      </c>
      <c r="K27" s="582">
        <v>0</v>
      </c>
      <c r="L27" s="272">
        <v>0</v>
      </c>
      <c r="M27" s="582">
        <v>2.5089999999999999</v>
      </c>
      <c r="N27" s="272">
        <v>2.5590000000000002</v>
      </c>
      <c r="O27" s="582">
        <v>46.284999999999997</v>
      </c>
      <c r="P27" s="272">
        <v>42.86</v>
      </c>
      <c r="Q27" s="582">
        <v>749.2</v>
      </c>
      <c r="R27" s="272">
        <v>669.20500000000004</v>
      </c>
      <c r="CS27" s="85"/>
      <c r="CT27" s="85"/>
    </row>
    <row r="28" spans="1:98" s="85" customFormat="1"/>
    <row r="29" spans="1:98" s="168" customFormat="1">
      <c r="A29" s="158" t="s">
        <v>348</v>
      </c>
      <c r="B29" s="159"/>
      <c r="C29" s="581">
        <v>0</v>
      </c>
      <c r="D29" s="273">
        <v>0</v>
      </c>
      <c r="E29" s="581">
        <v>3503.8359999999998</v>
      </c>
      <c r="F29" s="273">
        <v>3752.819</v>
      </c>
      <c r="G29" s="581">
        <v>21612.263999999999</v>
      </c>
      <c r="H29" s="273">
        <v>18126.243999999999</v>
      </c>
      <c r="I29" s="581">
        <v>6731.7290000000003</v>
      </c>
      <c r="J29" s="273">
        <v>5772.2150000000001</v>
      </c>
      <c r="K29" s="581">
        <v>0</v>
      </c>
      <c r="L29" s="273">
        <v>0</v>
      </c>
      <c r="M29" s="581">
        <v>209.83699999999999</v>
      </c>
      <c r="N29" s="273">
        <v>171.982</v>
      </c>
      <c r="O29" s="581">
        <v>1109.374</v>
      </c>
      <c r="P29" s="273">
        <v>2215.348</v>
      </c>
      <c r="Q29" s="581">
        <v>34587.925000000003</v>
      </c>
      <c r="R29" s="273">
        <v>31484.337</v>
      </c>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144"/>
      <c r="CO29" s="144"/>
      <c r="CP29" s="144"/>
      <c r="CQ29" s="144"/>
      <c r="CR29" s="144"/>
      <c r="CS29" s="144"/>
      <c r="CT29" s="144"/>
    </row>
    <row r="30" spans="1:98">
      <c r="A30" s="169"/>
      <c r="B30" s="169"/>
      <c r="C30" s="169"/>
      <c r="D30" s="169"/>
      <c r="E30" s="169"/>
      <c r="F30" s="169"/>
      <c r="G30" s="169"/>
      <c r="H30" s="169"/>
      <c r="I30" s="169"/>
      <c r="J30" s="169"/>
      <c r="K30" s="169"/>
      <c r="L30" s="169"/>
      <c r="M30" s="169"/>
      <c r="N30" s="169"/>
      <c r="O30" s="169"/>
      <c r="P30" s="169"/>
      <c r="Q30" s="169"/>
      <c r="R30" s="169"/>
      <c r="CS30" s="85"/>
      <c r="CT30" s="85"/>
    </row>
    <row r="31" spans="1:98">
      <c r="A31" s="169"/>
      <c r="B31" s="169"/>
      <c r="C31" s="169"/>
      <c r="D31" s="170"/>
      <c r="E31" s="169"/>
      <c r="F31" s="169"/>
      <c r="G31" s="169"/>
      <c r="H31" s="169"/>
      <c r="I31" s="169"/>
      <c r="J31" s="169"/>
      <c r="K31" s="169"/>
      <c r="L31" s="169"/>
      <c r="M31" s="169"/>
      <c r="N31" s="169"/>
      <c r="O31" s="169"/>
      <c r="P31" s="169"/>
      <c r="Q31" s="169"/>
      <c r="R31" s="169"/>
      <c r="CS31" s="85"/>
      <c r="CT31" s="85"/>
    </row>
    <row r="32" spans="1:98">
      <c r="A32" s="169"/>
      <c r="B32" s="169"/>
      <c r="C32" s="169"/>
      <c r="D32" s="170">
        <v>1000</v>
      </c>
      <c r="E32" s="169"/>
      <c r="F32" s="169"/>
      <c r="G32" s="169"/>
      <c r="H32" s="169"/>
      <c r="I32" s="169"/>
      <c r="J32" s="169"/>
      <c r="K32" s="169"/>
      <c r="L32" s="169"/>
      <c r="M32" s="169"/>
      <c r="N32" s="169">
        <v>1000</v>
      </c>
      <c r="O32" s="169"/>
      <c r="P32" s="169"/>
      <c r="Q32" s="169"/>
      <c r="R32" s="169"/>
      <c r="CS32" s="85"/>
      <c r="CT32" s="85"/>
    </row>
    <row r="33" spans="1:98">
      <c r="A33" s="169"/>
      <c r="B33" s="169"/>
      <c r="C33" s="169"/>
      <c r="D33" s="170"/>
      <c r="E33" s="169"/>
      <c r="F33" s="169"/>
      <c r="G33" s="169"/>
      <c r="H33" s="169"/>
      <c r="I33" s="169"/>
      <c r="J33" s="169"/>
      <c r="K33" s="169"/>
      <c r="L33" s="169"/>
      <c r="M33" s="169"/>
      <c r="N33" s="169"/>
      <c r="O33" s="169"/>
      <c r="P33" s="169"/>
      <c r="Q33" s="169"/>
      <c r="R33" s="169"/>
      <c r="CS33" s="85"/>
      <c r="CT33" s="85"/>
    </row>
    <row r="34" spans="1:98">
      <c r="A34" s="913" t="s">
        <v>0</v>
      </c>
      <c r="B34" s="914"/>
      <c r="C34" s="907" t="s">
        <v>324</v>
      </c>
      <c r="D34" s="908"/>
      <c r="E34" s="907" t="s">
        <v>5</v>
      </c>
      <c r="F34" s="908"/>
      <c r="G34" s="907" t="s">
        <v>6</v>
      </c>
      <c r="H34" s="908"/>
      <c r="I34" s="907" t="s">
        <v>7</v>
      </c>
      <c r="J34" s="908"/>
      <c r="K34" s="907" t="s">
        <v>14</v>
      </c>
      <c r="L34" s="908"/>
      <c r="M34" s="907" t="s">
        <v>44</v>
      </c>
      <c r="N34" s="908"/>
      <c r="O34" s="907" t="s">
        <v>325</v>
      </c>
      <c r="P34" s="908"/>
      <c r="Q34" s="907" t="s">
        <v>47</v>
      </c>
      <c r="R34" s="908"/>
      <c r="CS34" s="85"/>
      <c r="CT34" s="85"/>
    </row>
    <row r="35" spans="1:98">
      <c r="A35" s="919" t="s">
        <v>349</v>
      </c>
      <c r="B35" s="920"/>
      <c r="C35" s="583" t="s">
        <v>501</v>
      </c>
      <c r="D35" s="585" t="s">
        <v>502</v>
      </c>
      <c r="E35" s="583" t="s">
        <v>501</v>
      </c>
      <c r="F35" s="585" t="s">
        <v>502</v>
      </c>
      <c r="G35" s="583" t="s">
        <v>501</v>
      </c>
      <c r="H35" s="585" t="s">
        <v>502</v>
      </c>
      <c r="I35" s="583" t="s">
        <v>501</v>
      </c>
      <c r="J35" s="585" t="s">
        <v>502</v>
      </c>
      <c r="K35" s="583" t="s">
        <v>501</v>
      </c>
      <c r="L35" s="585" t="s">
        <v>502</v>
      </c>
      <c r="M35" s="583" t="s">
        <v>501</v>
      </c>
      <c r="N35" s="585" t="s">
        <v>502</v>
      </c>
      <c r="O35" s="583" t="s">
        <v>501</v>
      </c>
      <c r="P35" s="585" t="s">
        <v>502</v>
      </c>
      <c r="Q35" s="583" t="s">
        <v>501</v>
      </c>
      <c r="R35" s="585" t="s">
        <v>502</v>
      </c>
      <c r="CS35" s="85"/>
      <c r="CT35" s="85"/>
    </row>
    <row r="36" spans="1:98">
      <c r="A36" s="921"/>
      <c r="B36" s="922"/>
      <c r="C36" s="584" t="s">
        <v>222</v>
      </c>
      <c r="D36" s="269" t="s">
        <v>222</v>
      </c>
      <c r="E36" s="584" t="s">
        <v>222</v>
      </c>
      <c r="F36" s="269" t="s">
        <v>222</v>
      </c>
      <c r="G36" s="584" t="s">
        <v>222</v>
      </c>
      <c r="H36" s="269" t="s">
        <v>222</v>
      </c>
      <c r="I36" s="584" t="s">
        <v>222</v>
      </c>
      <c r="J36" s="269" t="s">
        <v>222</v>
      </c>
      <c r="K36" s="584" t="s">
        <v>222</v>
      </c>
      <c r="L36" s="269" t="s">
        <v>222</v>
      </c>
      <c r="M36" s="584" t="s">
        <v>222</v>
      </c>
      <c r="N36" s="269" t="s">
        <v>222</v>
      </c>
      <c r="O36" s="584" t="s">
        <v>222</v>
      </c>
      <c r="P36" s="269" t="s">
        <v>222</v>
      </c>
      <c r="Q36" s="584" t="s">
        <v>222</v>
      </c>
      <c r="R36" s="269" t="s">
        <v>222</v>
      </c>
      <c r="CS36" s="85"/>
      <c r="CT36" s="85"/>
    </row>
    <row r="37" spans="1:98" s="168" customFormat="1">
      <c r="A37" s="158" t="s">
        <v>350</v>
      </c>
      <c r="B37" s="159"/>
      <c r="C37" s="581">
        <v>0</v>
      </c>
      <c r="D37" s="273">
        <v>0</v>
      </c>
      <c r="E37" s="581">
        <v>851.47699999999998</v>
      </c>
      <c r="F37" s="273">
        <v>832.01499999999999</v>
      </c>
      <c r="G37" s="581">
        <v>4774.201</v>
      </c>
      <c r="H37" s="273">
        <v>3524.5360000000001</v>
      </c>
      <c r="I37" s="581">
        <v>1396.2</v>
      </c>
      <c r="J37" s="273">
        <v>1093.001</v>
      </c>
      <c r="K37" s="581">
        <v>0</v>
      </c>
      <c r="L37" s="273">
        <v>0</v>
      </c>
      <c r="M37" s="581">
        <v>99.55</v>
      </c>
      <c r="N37" s="273">
        <v>108.58</v>
      </c>
      <c r="O37" s="581">
        <v>337.02499999999998</v>
      </c>
      <c r="P37" s="273">
        <v>1556.8440000000001</v>
      </c>
      <c r="Q37" s="581">
        <v>7458.4530000000004</v>
      </c>
      <c r="R37" s="273">
        <v>7114.9759999999997</v>
      </c>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c r="CN37" s="144"/>
      <c r="CO37" s="144"/>
      <c r="CP37" s="144"/>
      <c r="CQ37" s="144"/>
      <c r="CR37" s="144"/>
      <c r="CS37" s="144"/>
      <c r="CT37" s="144"/>
    </row>
    <row r="38" spans="1:98">
      <c r="A38" s="160"/>
      <c r="B38" s="161" t="s">
        <v>351</v>
      </c>
      <c r="C38" s="582">
        <v>0</v>
      </c>
      <c r="D38" s="272">
        <v>0</v>
      </c>
      <c r="E38" s="582">
        <v>29.236000000000001</v>
      </c>
      <c r="F38" s="272">
        <v>16.803000000000001</v>
      </c>
      <c r="G38" s="582">
        <v>1052.5039999999999</v>
      </c>
      <c r="H38" s="272">
        <v>497.43400000000003</v>
      </c>
      <c r="I38" s="582">
        <v>332.94400000000002</v>
      </c>
      <c r="J38" s="272">
        <v>455.74099999999999</v>
      </c>
      <c r="K38" s="582">
        <v>0</v>
      </c>
      <c r="L38" s="272">
        <v>0</v>
      </c>
      <c r="M38" s="582">
        <v>0</v>
      </c>
      <c r="N38" s="272">
        <v>0</v>
      </c>
      <c r="O38" s="582">
        <v>111.53400000000001</v>
      </c>
      <c r="P38" s="272">
        <v>4.4139999999999997</v>
      </c>
      <c r="Q38" s="582">
        <v>1526.2180000000001</v>
      </c>
      <c r="R38" s="272">
        <v>974.39200000000005</v>
      </c>
      <c r="CS38" s="85"/>
      <c r="CT38" s="85"/>
    </row>
    <row r="39" spans="1:98">
      <c r="A39" s="160"/>
      <c r="B39" s="161" t="s">
        <v>352</v>
      </c>
      <c r="C39" s="582">
        <v>0</v>
      </c>
      <c r="D39" s="272">
        <v>0</v>
      </c>
      <c r="E39" s="582">
        <v>0</v>
      </c>
      <c r="F39" s="272">
        <v>0</v>
      </c>
      <c r="G39" s="582">
        <v>54.354999999999997</v>
      </c>
      <c r="H39" s="272">
        <v>23.446999999999999</v>
      </c>
      <c r="I39" s="582">
        <v>7.6740000000000004</v>
      </c>
      <c r="J39" s="272">
        <v>6.5270000000000001</v>
      </c>
      <c r="K39" s="582">
        <v>0</v>
      </c>
      <c r="L39" s="272">
        <v>0</v>
      </c>
      <c r="M39" s="582">
        <v>2.9540000000000002</v>
      </c>
      <c r="N39" s="272">
        <v>1.6359999999999999</v>
      </c>
      <c r="O39" s="582">
        <v>1.143</v>
      </c>
      <c r="P39" s="272">
        <v>0</v>
      </c>
      <c r="Q39" s="582">
        <v>66.126000000000005</v>
      </c>
      <c r="R39" s="272">
        <v>31.61</v>
      </c>
      <c r="CS39" s="85"/>
      <c r="CT39" s="85"/>
    </row>
    <row r="40" spans="1:98">
      <c r="A40" s="160"/>
      <c r="B40" s="161" t="s">
        <v>353</v>
      </c>
      <c r="C40" s="582">
        <v>0</v>
      </c>
      <c r="D40" s="272">
        <v>0</v>
      </c>
      <c r="E40" s="582">
        <v>629.005</v>
      </c>
      <c r="F40" s="272">
        <v>720.298</v>
      </c>
      <c r="G40" s="582">
        <v>2825.6959999999999</v>
      </c>
      <c r="H40" s="272">
        <v>2260.0239999999999</v>
      </c>
      <c r="I40" s="582">
        <v>703.48299999999995</v>
      </c>
      <c r="J40" s="272">
        <v>513.92700000000002</v>
      </c>
      <c r="K40" s="582">
        <v>0</v>
      </c>
      <c r="L40" s="272">
        <v>0</v>
      </c>
      <c r="M40" s="582">
        <v>45.883000000000003</v>
      </c>
      <c r="N40" s="272">
        <v>52.798000000000002</v>
      </c>
      <c r="O40" s="582">
        <v>485.49599999999998</v>
      </c>
      <c r="P40" s="272">
        <v>147.64599999999999</v>
      </c>
      <c r="Q40" s="582">
        <v>4689.5630000000001</v>
      </c>
      <c r="R40" s="272">
        <v>3694.6930000000002</v>
      </c>
      <c r="CS40" s="85"/>
      <c r="CT40" s="85"/>
    </row>
    <row r="41" spans="1:98">
      <c r="A41" s="160"/>
      <c r="B41" s="161" t="s">
        <v>354</v>
      </c>
      <c r="C41" s="582">
        <v>0</v>
      </c>
      <c r="D41" s="272">
        <v>0</v>
      </c>
      <c r="E41" s="582">
        <v>28.33</v>
      </c>
      <c r="F41" s="272">
        <v>22.504999999999999</v>
      </c>
      <c r="G41" s="582">
        <v>577.25099999999998</v>
      </c>
      <c r="H41" s="272">
        <v>538.529</v>
      </c>
      <c r="I41" s="582">
        <v>207.19</v>
      </c>
      <c r="J41" s="272">
        <v>33.088999999999999</v>
      </c>
      <c r="K41" s="582">
        <v>0</v>
      </c>
      <c r="L41" s="272">
        <v>0</v>
      </c>
      <c r="M41" s="582">
        <v>22.135999999999999</v>
      </c>
      <c r="N41" s="272">
        <v>27.010999999999999</v>
      </c>
      <c r="O41" s="582">
        <v>-292.67700000000002</v>
      </c>
      <c r="P41" s="272">
        <v>644.59100000000001</v>
      </c>
      <c r="Q41" s="582">
        <v>542.23</v>
      </c>
      <c r="R41" s="272">
        <v>1265.7249999999999</v>
      </c>
      <c r="CS41" s="85"/>
      <c r="CT41" s="85"/>
    </row>
    <row r="42" spans="1:98">
      <c r="A42" s="160"/>
      <c r="B42" s="161" t="s">
        <v>355</v>
      </c>
      <c r="C42" s="582">
        <v>0</v>
      </c>
      <c r="D42" s="272">
        <v>0</v>
      </c>
      <c r="E42" s="582">
        <v>57.335999999999999</v>
      </c>
      <c r="F42" s="272">
        <v>30.204000000000001</v>
      </c>
      <c r="G42" s="582">
        <v>93.388999999999996</v>
      </c>
      <c r="H42" s="272">
        <v>70.519000000000005</v>
      </c>
      <c r="I42" s="582">
        <v>73.774000000000001</v>
      </c>
      <c r="J42" s="272">
        <v>53.493000000000002</v>
      </c>
      <c r="K42" s="582">
        <v>0</v>
      </c>
      <c r="L42" s="272">
        <v>0</v>
      </c>
      <c r="M42" s="582">
        <v>0</v>
      </c>
      <c r="N42" s="272">
        <v>0</v>
      </c>
      <c r="O42" s="582">
        <v>13.157999999999999</v>
      </c>
      <c r="P42" s="272">
        <v>3.262</v>
      </c>
      <c r="Q42" s="582">
        <v>237.65700000000001</v>
      </c>
      <c r="R42" s="272">
        <v>157.47800000000001</v>
      </c>
      <c r="CS42" s="85"/>
      <c r="CT42" s="85"/>
    </row>
    <row r="43" spans="1:98">
      <c r="A43" s="160"/>
      <c r="B43" s="161" t="s">
        <v>356</v>
      </c>
      <c r="C43" s="582">
        <v>0</v>
      </c>
      <c r="D43" s="272">
        <v>0</v>
      </c>
      <c r="E43" s="582">
        <v>74.117999999999995</v>
      </c>
      <c r="F43" s="272">
        <v>0</v>
      </c>
      <c r="G43" s="582">
        <v>22.853999999999999</v>
      </c>
      <c r="H43" s="272">
        <v>21.782</v>
      </c>
      <c r="I43" s="582">
        <v>32.466000000000001</v>
      </c>
      <c r="J43" s="272">
        <v>0</v>
      </c>
      <c r="K43" s="582">
        <v>0</v>
      </c>
      <c r="L43" s="272">
        <v>0</v>
      </c>
      <c r="M43" s="582">
        <v>27.297000000000001</v>
      </c>
      <c r="N43" s="272">
        <v>24.812000000000001</v>
      </c>
      <c r="O43" s="582">
        <v>14.404</v>
      </c>
      <c r="P43" s="272">
        <v>642.60299999999995</v>
      </c>
      <c r="Q43" s="582">
        <v>171.13900000000001</v>
      </c>
      <c r="R43" s="272">
        <v>689.197</v>
      </c>
      <c r="CS43" s="85"/>
      <c r="CT43" s="85"/>
    </row>
    <row r="44" spans="1:98">
      <c r="A44" s="160"/>
      <c r="B44" s="161" t="s">
        <v>357</v>
      </c>
      <c r="C44" s="582">
        <v>0</v>
      </c>
      <c r="D44" s="272">
        <v>0</v>
      </c>
      <c r="E44" s="582">
        <v>0</v>
      </c>
      <c r="F44" s="272">
        <v>0</v>
      </c>
      <c r="G44" s="582">
        <v>0</v>
      </c>
      <c r="H44" s="272">
        <v>0</v>
      </c>
      <c r="I44" s="582">
        <v>0</v>
      </c>
      <c r="J44" s="272">
        <v>0</v>
      </c>
      <c r="K44" s="582">
        <v>0</v>
      </c>
      <c r="L44" s="272">
        <v>0</v>
      </c>
      <c r="M44" s="582">
        <v>0</v>
      </c>
      <c r="N44" s="272">
        <v>0</v>
      </c>
      <c r="O44" s="582">
        <v>0</v>
      </c>
      <c r="P44" s="272">
        <v>0</v>
      </c>
      <c r="Q44" s="582">
        <v>0</v>
      </c>
      <c r="R44" s="272">
        <v>0</v>
      </c>
      <c r="CS44" s="85"/>
      <c r="CT44" s="85"/>
    </row>
    <row r="45" spans="1:98">
      <c r="A45" s="160"/>
      <c r="B45" s="161" t="s">
        <v>358</v>
      </c>
      <c r="C45" s="582">
        <v>0</v>
      </c>
      <c r="D45" s="272">
        <v>0</v>
      </c>
      <c r="E45" s="582">
        <v>33.451999999999998</v>
      </c>
      <c r="F45" s="272">
        <v>42.204999999999998</v>
      </c>
      <c r="G45" s="582">
        <v>148.15199999999999</v>
      </c>
      <c r="H45" s="272">
        <v>112.801</v>
      </c>
      <c r="I45" s="582">
        <v>38.668999999999997</v>
      </c>
      <c r="J45" s="272">
        <v>30.224</v>
      </c>
      <c r="K45" s="582">
        <v>0</v>
      </c>
      <c r="L45" s="272">
        <v>0</v>
      </c>
      <c r="M45" s="582">
        <v>1.28</v>
      </c>
      <c r="N45" s="272">
        <v>2.323</v>
      </c>
      <c r="O45" s="582">
        <v>3.9670000000000001</v>
      </c>
      <c r="P45" s="272">
        <v>0.89200000000000002</v>
      </c>
      <c r="Q45" s="582">
        <v>225.52</v>
      </c>
      <c r="R45" s="272">
        <v>188.44499999999999</v>
      </c>
      <c r="CS45" s="85"/>
      <c r="CT45" s="85"/>
    </row>
    <row r="46" spans="1:98">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CS46" s="85"/>
      <c r="CT46" s="85"/>
    </row>
    <row r="47" spans="1:98">
      <c r="A47" s="160"/>
      <c r="B47" s="165" t="s">
        <v>359</v>
      </c>
      <c r="C47" s="582">
        <v>0</v>
      </c>
      <c r="D47" s="272">
        <v>0</v>
      </c>
      <c r="E47" s="582">
        <v>0</v>
      </c>
      <c r="F47" s="272">
        <v>0</v>
      </c>
      <c r="G47" s="582">
        <v>0</v>
      </c>
      <c r="H47" s="272">
        <v>0</v>
      </c>
      <c r="I47" s="582">
        <v>0</v>
      </c>
      <c r="J47" s="272">
        <v>0</v>
      </c>
      <c r="K47" s="582">
        <v>0</v>
      </c>
      <c r="L47" s="272">
        <v>0</v>
      </c>
      <c r="M47" s="582">
        <v>0</v>
      </c>
      <c r="N47" s="272">
        <v>0</v>
      </c>
      <c r="O47" s="582">
        <v>0</v>
      </c>
      <c r="P47" s="272">
        <v>113.43600000000001</v>
      </c>
      <c r="Q47" s="582">
        <v>0</v>
      </c>
      <c r="R47" s="272">
        <v>113.43600000000001</v>
      </c>
      <c r="CS47" s="85"/>
      <c r="CT47" s="85"/>
    </row>
    <row r="48" spans="1:98">
      <c r="A48" s="169"/>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CS48" s="85"/>
      <c r="CT48" s="85"/>
    </row>
    <row r="49" spans="1:98" s="168" customFormat="1">
      <c r="A49" s="158" t="s">
        <v>360</v>
      </c>
      <c r="B49" s="159"/>
      <c r="C49" s="581">
        <v>0</v>
      </c>
      <c r="D49" s="273">
        <v>0</v>
      </c>
      <c r="E49" s="581">
        <v>755.59</v>
      </c>
      <c r="F49" s="273">
        <v>859.99400000000003</v>
      </c>
      <c r="G49" s="581">
        <v>4610.3140000000003</v>
      </c>
      <c r="H49" s="273">
        <v>4243.5119999999997</v>
      </c>
      <c r="I49" s="581">
        <v>2497.1239999999998</v>
      </c>
      <c r="J49" s="273">
        <v>2188.614</v>
      </c>
      <c r="K49" s="581">
        <v>0</v>
      </c>
      <c r="L49" s="273">
        <v>0</v>
      </c>
      <c r="M49" s="581">
        <v>141.37899999999999</v>
      </c>
      <c r="N49" s="273">
        <v>159.68799999999999</v>
      </c>
      <c r="O49" s="581">
        <v>631.25300000000004</v>
      </c>
      <c r="P49" s="273">
        <v>510.52100000000002</v>
      </c>
      <c r="Q49" s="581">
        <v>8635.66</v>
      </c>
      <c r="R49" s="273">
        <v>7962.3289999999997</v>
      </c>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c r="CN49" s="144"/>
      <c r="CO49" s="144"/>
      <c r="CP49" s="144"/>
      <c r="CQ49" s="144"/>
      <c r="CR49" s="144"/>
      <c r="CS49" s="144"/>
      <c r="CT49" s="144"/>
    </row>
    <row r="50" spans="1:98">
      <c r="A50" s="160"/>
      <c r="B50" s="161" t="s">
        <v>361</v>
      </c>
      <c r="C50" s="582">
        <v>0</v>
      </c>
      <c r="D50" s="272">
        <v>0</v>
      </c>
      <c r="E50" s="582">
        <v>71.534000000000006</v>
      </c>
      <c r="F50" s="272">
        <v>0</v>
      </c>
      <c r="G50" s="582">
        <v>1948.1510000000001</v>
      </c>
      <c r="H50" s="272">
        <v>1807.2670000000001</v>
      </c>
      <c r="I50" s="582">
        <v>1953.7750000000001</v>
      </c>
      <c r="J50" s="272">
        <v>1778.53</v>
      </c>
      <c r="K50" s="582">
        <v>0</v>
      </c>
      <c r="L50" s="272">
        <v>0</v>
      </c>
      <c r="M50" s="582">
        <v>0</v>
      </c>
      <c r="N50" s="272">
        <v>0</v>
      </c>
      <c r="O50" s="582">
        <v>598.24900000000002</v>
      </c>
      <c r="P50" s="272">
        <v>596.51099999999997</v>
      </c>
      <c r="Q50" s="582">
        <v>4571.7089999999998</v>
      </c>
      <c r="R50" s="272">
        <v>4182.308</v>
      </c>
      <c r="CS50" s="85"/>
      <c r="CT50" s="85"/>
    </row>
    <row r="51" spans="1:98">
      <c r="A51" s="160"/>
      <c r="B51" s="161" t="s">
        <v>362</v>
      </c>
      <c r="C51" s="582">
        <v>0</v>
      </c>
      <c r="D51" s="272">
        <v>0</v>
      </c>
      <c r="E51" s="582">
        <v>0</v>
      </c>
      <c r="F51" s="272">
        <v>0</v>
      </c>
      <c r="G51" s="582">
        <v>215.96899999999999</v>
      </c>
      <c r="H51" s="272">
        <v>123.21599999999999</v>
      </c>
      <c r="I51" s="582">
        <v>52.927999999999997</v>
      </c>
      <c r="J51" s="272">
        <v>48.162999999999997</v>
      </c>
      <c r="K51" s="582">
        <v>0</v>
      </c>
      <c r="L51" s="272">
        <v>0</v>
      </c>
      <c r="M51" s="582">
        <v>13.981</v>
      </c>
      <c r="N51" s="272">
        <v>11.867000000000001</v>
      </c>
      <c r="O51" s="582">
        <v>0</v>
      </c>
      <c r="P51" s="272">
        <v>0</v>
      </c>
      <c r="Q51" s="582">
        <v>282.87799999999999</v>
      </c>
      <c r="R51" s="272">
        <v>183.24600000000001</v>
      </c>
      <c r="CS51" s="85"/>
      <c r="CT51" s="85"/>
    </row>
    <row r="52" spans="1:98">
      <c r="A52" s="160"/>
      <c r="B52" s="161" t="s">
        <v>363</v>
      </c>
      <c r="C52" s="582">
        <v>0</v>
      </c>
      <c r="D52" s="272">
        <v>0</v>
      </c>
      <c r="E52" s="582">
        <v>273.85700000000003</v>
      </c>
      <c r="F52" s="272">
        <v>310.666</v>
      </c>
      <c r="G52" s="582">
        <v>1146.2619999999999</v>
      </c>
      <c r="H52" s="272">
        <v>930.625</v>
      </c>
      <c r="I52" s="582">
        <v>66.611000000000004</v>
      </c>
      <c r="J52" s="272">
        <v>4.9109999999999996</v>
      </c>
      <c r="K52" s="582">
        <v>0</v>
      </c>
      <c r="L52" s="272">
        <v>0</v>
      </c>
      <c r="M52" s="582">
        <v>46.82</v>
      </c>
      <c r="N52" s="272">
        <v>45.384999999999998</v>
      </c>
      <c r="O52" s="582">
        <v>0</v>
      </c>
      <c r="P52" s="272">
        <v>0</v>
      </c>
      <c r="Q52" s="582">
        <v>1533.55</v>
      </c>
      <c r="R52" s="272">
        <v>1291.587</v>
      </c>
      <c r="AA52" s="144"/>
      <c r="AB52" s="144"/>
      <c r="AC52" s="144"/>
      <c r="CS52" s="85"/>
      <c r="CT52" s="85"/>
    </row>
    <row r="53" spans="1:98">
      <c r="A53" s="160"/>
      <c r="B53" s="161" t="s">
        <v>364</v>
      </c>
      <c r="C53" s="582">
        <v>0</v>
      </c>
      <c r="D53" s="272">
        <v>0</v>
      </c>
      <c r="E53" s="582">
        <v>0</v>
      </c>
      <c r="F53" s="272">
        <v>0</v>
      </c>
      <c r="G53" s="582">
        <v>0</v>
      </c>
      <c r="H53" s="272">
        <v>86.995999999999995</v>
      </c>
      <c r="I53" s="582">
        <v>0</v>
      </c>
      <c r="J53" s="272">
        <v>0</v>
      </c>
      <c r="K53" s="582">
        <v>0</v>
      </c>
      <c r="L53" s="272">
        <v>0</v>
      </c>
      <c r="M53" s="582">
        <v>27.945</v>
      </c>
      <c r="N53" s="272">
        <v>51.277000000000001</v>
      </c>
      <c r="O53" s="582">
        <v>0</v>
      </c>
      <c r="P53" s="272">
        <v>-86.995999999999995</v>
      </c>
      <c r="Q53" s="582">
        <v>27.945</v>
      </c>
      <c r="R53" s="272">
        <v>51.277000000000001</v>
      </c>
      <c r="CS53" s="85"/>
      <c r="CT53" s="85"/>
    </row>
    <row r="54" spans="1:98">
      <c r="A54" s="160"/>
      <c r="B54" s="161" t="s">
        <v>365</v>
      </c>
      <c r="C54" s="582">
        <v>0</v>
      </c>
      <c r="D54" s="272">
        <v>0</v>
      </c>
      <c r="E54" s="582">
        <v>5.6829999999999998</v>
      </c>
      <c r="F54" s="272">
        <v>5.9329999999999998</v>
      </c>
      <c r="G54" s="582">
        <v>514.65899999999999</v>
      </c>
      <c r="H54" s="272">
        <v>422.68099999999998</v>
      </c>
      <c r="I54" s="582">
        <v>184.346</v>
      </c>
      <c r="J54" s="272">
        <v>166.07599999999999</v>
      </c>
      <c r="K54" s="582">
        <v>0</v>
      </c>
      <c r="L54" s="272">
        <v>0</v>
      </c>
      <c r="M54" s="582">
        <v>7.73</v>
      </c>
      <c r="N54" s="272">
        <v>6.8540000000000001</v>
      </c>
      <c r="O54" s="582">
        <v>1.92</v>
      </c>
      <c r="P54" s="272">
        <v>0</v>
      </c>
      <c r="Q54" s="582">
        <v>714.33799999999997</v>
      </c>
      <c r="R54" s="272">
        <v>601.54399999999998</v>
      </c>
      <c r="CS54" s="85"/>
      <c r="CT54" s="85"/>
    </row>
    <row r="55" spans="1:98">
      <c r="A55" s="160"/>
      <c r="B55" s="161" t="s">
        <v>366</v>
      </c>
      <c r="C55" s="587">
        <v>0</v>
      </c>
      <c r="D55" s="272">
        <v>0</v>
      </c>
      <c r="E55" s="587">
        <v>378.67700000000002</v>
      </c>
      <c r="F55" s="272">
        <v>512.67100000000005</v>
      </c>
      <c r="G55" s="587">
        <v>130.97499999999999</v>
      </c>
      <c r="H55" s="272">
        <v>92.475999999999999</v>
      </c>
      <c r="I55" s="587">
        <v>147.56399999999999</v>
      </c>
      <c r="J55" s="272">
        <v>105.136</v>
      </c>
      <c r="K55" s="587">
        <v>0</v>
      </c>
      <c r="L55" s="272">
        <v>0</v>
      </c>
      <c r="M55" s="587">
        <v>44.555999999999997</v>
      </c>
      <c r="N55" s="272">
        <v>43.845999999999997</v>
      </c>
      <c r="O55" s="587">
        <v>30.077000000000002</v>
      </c>
      <c r="P55" s="272">
        <v>0</v>
      </c>
      <c r="Q55" s="587">
        <v>731.84900000000005</v>
      </c>
      <c r="R55" s="272">
        <v>754.12900000000002</v>
      </c>
      <c r="AA55" s="144"/>
      <c r="AB55" s="144"/>
      <c r="AC55" s="144"/>
      <c r="CS55" s="85"/>
      <c r="CT55" s="85"/>
    </row>
    <row r="56" spans="1:98">
      <c r="A56" s="160"/>
      <c r="B56" s="161" t="s">
        <v>367</v>
      </c>
      <c r="C56" s="582">
        <v>0</v>
      </c>
      <c r="D56" s="272">
        <v>0</v>
      </c>
      <c r="E56" s="582">
        <v>14.712999999999999</v>
      </c>
      <c r="F56" s="272">
        <v>15.234999999999999</v>
      </c>
      <c r="G56" s="582">
        <v>635.91899999999998</v>
      </c>
      <c r="H56" s="272">
        <v>764.673</v>
      </c>
      <c r="I56" s="582">
        <v>91.9</v>
      </c>
      <c r="J56" s="272">
        <v>85.798000000000002</v>
      </c>
      <c r="K56" s="582">
        <v>0</v>
      </c>
      <c r="L56" s="272">
        <v>0</v>
      </c>
      <c r="M56" s="582">
        <v>0.316</v>
      </c>
      <c r="N56" s="272">
        <v>0.42799999999999999</v>
      </c>
      <c r="O56" s="582">
        <v>1.0069999999999999</v>
      </c>
      <c r="P56" s="272">
        <v>1.006</v>
      </c>
      <c r="Q56" s="582">
        <v>743.85500000000002</v>
      </c>
      <c r="R56" s="272">
        <v>867.14</v>
      </c>
      <c r="CS56" s="85"/>
      <c r="CT56" s="85"/>
    </row>
    <row r="57" spans="1:98">
      <c r="A57" s="160"/>
      <c r="B57" s="161" t="s">
        <v>368</v>
      </c>
      <c r="C57" s="582">
        <v>0</v>
      </c>
      <c r="D57" s="272">
        <v>0</v>
      </c>
      <c r="E57" s="582">
        <v>11.125999999999999</v>
      </c>
      <c r="F57" s="272">
        <v>15.489000000000001</v>
      </c>
      <c r="G57" s="582">
        <v>18.379000000000001</v>
      </c>
      <c r="H57" s="272">
        <v>15.577999999999999</v>
      </c>
      <c r="I57" s="582">
        <v>0</v>
      </c>
      <c r="J57" s="272">
        <v>0</v>
      </c>
      <c r="K57" s="582">
        <v>0</v>
      </c>
      <c r="L57" s="272">
        <v>0</v>
      </c>
      <c r="M57" s="582">
        <v>3.1E-2</v>
      </c>
      <c r="N57" s="272">
        <v>3.1E-2</v>
      </c>
      <c r="O57" s="582">
        <v>0</v>
      </c>
      <c r="P57" s="272">
        <v>0</v>
      </c>
      <c r="Q57" s="582">
        <v>29.536000000000001</v>
      </c>
      <c r="R57" s="272">
        <v>31.097999999999999</v>
      </c>
      <c r="CS57" s="85"/>
      <c r="CT57" s="85"/>
    </row>
    <row r="58" spans="1:98">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CS58" s="85"/>
      <c r="CT58" s="85"/>
    </row>
    <row r="59" spans="1:98" s="168" customFormat="1">
      <c r="A59" s="158" t="s">
        <v>369</v>
      </c>
      <c r="B59" s="159"/>
      <c r="C59" s="581">
        <v>0</v>
      </c>
      <c r="D59" s="273">
        <v>0</v>
      </c>
      <c r="E59" s="581">
        <v>1896.769</v>
      </c>
      <c r="F59" s="273">
        <v>2060.81</v>
      </c>
      <c r="G59" s="581">
        <v>12227.749</v>
      </c>
      <c r="H59" s="273">
        <v>10358.196</v>
      </c>
      <c r="I59" s="581">
        <v>2838.4050000000002</v>
      </c>
      <c r="J59" s="273">
        <v>2490.6</v>
      </c>
      <c r="K59" s="581">
        <v>0</v>
      </c>
      <c r="L59" s="273">
        <v>0</v>
      </c>
      <c r="M59" s="581">
        <v>1389.7929999999999</v>
      </c>
      <c r="N59" s="273">
        <v>1349.443</v>
      </c>
      <c r="O59" s="581">
        <v>141.096</v>
      </c>
      <c r="P59" s="273">
        <v>147.983</v>
      </c>
      <c r="Q59" s="581">
        <v>18493.812000000002</v>
      </c>
      <c r="R59" s="273">
        <v>16407.031999999999</v>
      </c>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c r="CN59" s="144"/>
      <c r="CO59" s="144"/>
      <c r="CP59" s="144"/>
      <c r="CQ59" s="144"/>
      <c r="CR59" s="144"/>
      <c r="CS59" s="144"/>
      <c r="CT59" s="144"/>
    </row>
    <row r="60" spans="1:98" s="168" customFormat="1">
      <c r="A60" s="158" t="s">
        <v>370</v>
      </c>
      <c r="B60" s="159"/>
      <c r="C60" s="581">
        <v>0</v>
      </c>
      <c r="D60" s="273">
        <v>0</v>
      </c>
      <c r="E60" s="581">
        <v>1896.769</v>
      </c>
      <c r="F60" s="273">
        <v>2060.81</v>
      </c>
      <c r="G60" s="581">
        <v>12227.749</v>
      </c>
      <c r="H60" s="273">
        <v>10358.196</v>
      </c>
      <c r="I60" s="581">
        <v>2838.4050000000002</v>
      </c>
      <c r="J60" s="273">
        <v>2490.6</v>
      </c>
      <c r="K60" s="581">
        <v>0</v>
      </c>
      <c r="L60" s="273">
        <v>0</v>
      </c>
      <c r="M60" s="581">
        <v>1389.7929999999999</v>
      </c>
      <c r="N60" s="273">
        <v>1349.443</v>
      </c>
      <c r="O60" s="581">
        <v>141.096</v>
      </c>
      <c r="P60" s="273">
        <v>147.983</v>
      </c>
      <c r="Q60" s="581">
        <v>16066.023999999999</v>
      </c>
      <c r="R60" s="273">
        <v>14130.192999999999</v>
      </c>
      <c r="S60" s="144"/>
      <c r="T60" s="144"/>
      <c r="U60" s="144"/>
      <c r="V60" s="144"/>
      <c r="W60" s="144"/>
      <c r="X60" s="144"/>
      <c r="Y60" s="144"/>
      <c r="Z60" s="144"/>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c r="CN60" s="144"/>
      <c r="CO60" s="144"/>
      <c r="CP60" s="144"/>
      <c r="CQ60" s="144"/>
      <c r="CR60" s="144"/>
      <c r="CS60" s="144"/>
      <c r="CT60" s="144"/>
    </row>
    <row r="61" spans="1:98">
      <c r="A61" s="160"/>
      <c r="B61" s="161" t="s">
        <v>371</v>
      </c>
      <c r="C61" s="582">
        <v>0</v>
      </c>
      <c r="D61" s="272">
        <v>0</v>
      </c>
      <c r="E61" s="582">
        <v>2051.8319999999999</v>
      </c>
      <c r="F61" s="272">
        <v>2254.8870000000002</v>
      </c>
      <c r="G61" s="582">
        <v>9851.0769999999993</v>
      </c>
      <c r="H61" s="272">
        <v>8392.7440000000006</v>
      </c>
      <c r="I61" s="582">
        <v>167.31899999999999</v>
      </c>
      <c r="J61" s="272">
        <v>148.727</v>
      </c>
      <c r="K61" s="582">
        <v>0</v>
      </c>
      <c r="L61" s="272">
        <v>0</v>
      </c>
      <c r="M61" s="582">
        <v>1032.451</v>
      </c>
      <c r="N61" s="272">
        <v>1032.451</v>
      </c>
      <c r="O61" s="582">
        <v>2696.5479999999998</v>
      </c>
      <c r="P61" s="272">
        <v>3970.4180000000001</v>
      </c>
      <c r="Q61" s="582">
        <v>15799.227000000001</v>
      </c>
      <c r="R61" s="272">
        <v>15799.227000000001</v>
      </c>
      <c r="CS61" s="85"/>
      <c r="CT61" s="85"/>
    </row>
    <row r="62" spans="1:98">
      <c r="A62" s="160"/>
      <c r="B62" s="161" t="s">
        <v>372</v>
      </c>
      <c r="C62" s="582">
        <v>0</v>
      </c>
      <c r="D62" s="272">
        <v>0</v>
      </c>
      <c r="E62" s="582">
        <v>-996.84400000000005</v>
      </c>
      <c r="F62" s="272">
        <v>-1099.673</v>
      </c>
      <c r="G62" s="582">
        <v>375.94799999999998</v>
      </c>
      <c r="H62" s="272">
        <v>697.03300000000002</v>
      </c>
      <c r="I62" s="582">
        <v>416.42399999999998</v>
      </c>
      <c r="J62" s="272">
        <v>354.20100000000002</v>
      </c>
      <c r="K62" s="582">
        <v>0</v>
      </c>
      <c r="L62" s="272">
        <v>0</v>
      </c>
      <c r="M62" s="582">
        <v>290.74799999999999</v>
      </c>
      <c r="N62" s="272">
        <v>250.393</v>
      </c>
      <c r="O62" s="582">
        <v>8589.6460000000006</v>
      </c>
      <c r="P62" s="272">
        <v>7882.6760000000004</v>
      </c>
      <c r="Q62" s="582">
        <v>8675.9220000000005</v>
      </c>
      <c r="R62" s="272">
        <v>8084.63</v>
      </c>
      <c r="CS62" s="85"/>
      <c r="CT62" s="85"/>
    </row>
    <row r="63" spans="1:98">
      <c r="A63" s="160"/>
      <c r="B63" s="161" t="s">
        <v>373</v>
      </c>
      <c r="C63" s="582">
        <v>0</v>
      </c>
      <c r="D63" s="272">
        <v>0</v>
      </c>
      <c r="E63" s="582">
        <v>0</v>
      </c>
      <c r="F63" s="272">
        <v>0</v>
      </c>
      <c r="G63" s="582">
        <v>561.13699999999994</v>
      </c>
      <c r="H63" s="272">
        <v>483.72199999999998</v>
      </c>
      <c r="I63" s="582">
        <v>28.920999999999999</v>
      </c>
      <c r="J63" s="272">
        <v>25.707999999999998</v>
      </c>
      <c r="K63" s="582">
        <v>0</v>
      </c>
      <c r="L63" s="272">
        <v>0</v>
      </c>
      <c r="M63" s="582">
        <v>0</v>
      </c>
      <c r="N63" s="272">
        <v>0</v>
      </c>
      <c r="O63" s="582">
        <v>-590.05799999999999</v>
      </c>
      <c r="P63" s="272">
        <v>-509.43</v>
      </c>
      <c r="Q63" s="582">
        <v>0</v>
      </c>
      <c r="R63" s="272">
        <v>0</v>
      </c>
      <c r="CS63" s="85"/>
      <c r="CT63" s="85"/>
    </row>
    <row r="64" spans="1:98">
      <c r="A64" s="160"/>
      <c r="B64" s="161" t="s">
        <v>374</v>
      </c>
      <c r="C64" s="588">
        <v>0</v>
      </c>
      <c r="D64" s="272">
        <v>0</v>
      </c>
      <c r="E64" s="588">
        <v>0</v>
      </c>
      <c r="F64" s="272">
        <v>0</v>
      </c>
      <c r="G64" s="588">
        <v>-20.847999999999999</v>
      </c>
      <c r="H64" s="272">
        <v>-17.971</v>
      </c>
      <c r="I64" s="588">
        <v>0</v>
      </c>
      <c r="J64" s="272">
        <v>0</v>
      </c>
      <c r="K64" s="588">
        <v>0</v>
      </c>
      <c r="L64" s="272">
        <v>0</v>
      </c>
      <c r="M64" s="588">
        <v>0</v>
      </c>
      <c r="N64" s="272">
        <v>0</v>
      </c>
      <c r="O64" s="588">
        <v>20.847999999999999</v>
      </c>
      <c r="P64" s="272">
        <v>17.971</v>
      </c>
      <c r="Q64" s="588">
        <v>0</v>
      </c>
      <c r="R64" s="272">
        <v>0</v>
      </c>
      <c r="CS64" s="85"/>
      <c r="CT64" s="85"/>
    </row>
    <row r="65" spans="1:110">
      <c r="A65" s="160"/>
      <c r="B65" s="161" t="s">
        <v>375</v>
      </c>
      <c r="C65" s="582">
        <v>0</v>
      </c>
      <c r="D65" s="272">
        <v>0</v>
      </c>
      <c r="E65" s="582">
        <v>0</v>
      </c>
      <c r="F65" s="272">
        <v>0</v>
      </c>
      <c r="G65" s="582">
        <v>0</v>
      </c>
      <c r="H65" s="272">
        <v>0</v>
      </c>
      <c r="I65" s="582">
        <v>0</v>
      </c>
      <c r="J65" s="272">
        <v>0</v>
      </c>
      <c r="K65" s="582">
        <v>0</v>
      </c>
      <c r="L65" s="272">
        <v>0</v>
      </c>
      <c r="M65" s="582">
        <v>0</v>
      </c>
      <c r="N65" s="272">
        <v>0</v>
      </c>
      <c r="O65" s="582">
        <v>0</v>
      </c>
      <c r="P65" s="272">
        <v>0</v>
      </c>
      <c r="Q65" s="582">
        <v>0</v>
      </c>
      <c r="R65" s="272">
        <v>0</v>
      </c>
      <c r="CS65" s="85"/>
      <c r="CT65" s="85"/>
    </row>
    <row r="66" spans="1:110">
      <c r="A66" s="160"/>
      <c r="B66" s="161" t="s">
        <v>376</v>
      </c>
      <c r="C66" s="588">
        <v>0</v>
      </c>
      <c r="D66" s="272">
        <v>0</v>
      </c>
      <c r="E66" s="588">
        <v>841.78099999999995</v>
      </c>
      <c r="F66" s="272">
        <v>905.596</v>
      </c>
      <c r="G66" s="588">
        <v>1460.4349999999999</v>
      </c>
      <c r="H66" s="272">
        <v>802.66800000000001</v>
      </c>
      <c r="I66" s="588">
        <v>2225.741</v>
      </c>
      <c r="J66" s="272">
        <v>1961.9639999999999</v>
      </c>
      <c r="K66" s="588">
        <v>0</v>
      </c>
      <c r="L66" s="272">
        <v>0</v>
      </c>
      <c r="M66" s="588">
        <v>66.593999999999994</v>
      </c>
      <c r="N66" s="272">
        <v>66.599000000000004</v>
      </c>
      <c r="O66" s="588">
        <v>-10575.888000000001</v>
      </c>
      <c r="P66" s="272">
        <v>-11213.652</v>
      </c>
      <c r="Q66" s="588">
        <v>-5981.3370000000004</v>
      </c>
      <c r="R66" s="272">
        <v>-7476.8249999999998</v>
      </c>
      <c r="CS66" s="85"/>
      <c r="CT66" s="85"/>
    </row>
    <row r="67" spans="1:110">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CS67" s="85"/>
      <c r="CT67" s="85"/>
    </row>
    <row r="68" spans="1:110" s="168" customFormat="1">
      <c r="A68" s="158" t="s">
        <v>377</v>
      </c>
      <c r="B68" s="159"/>
      <c r="C68" s="589">
        <v>0</v>
      </c>
      <c r="D68" s="273">
        <v>0</v>
      </c>
      <c r="E68" s="589">
        <v>0</v>
      </c>
      <c r="F68" s="273">
        <v>0</v>
      </c>
      <c r="G68" s="589">
        <v>0</v>
      </c>
      <c r="H68" s="273">
        <v>0</v>
      </c>
      <c r="I68" s="589">
        <v>0</v>
      </c>
      <c r="J68" s="273">
        <v>0</v>
      </c>
      <c r="K68" s="589">
        <v>0</v>
      </c>
      <c r="L68" s="273">
        <v>0</v>
      </c>
      <c r="M68" s="589">
        <v>0</v>
      </c>
      <c r="N68" s="273">
        <v>0</v>
      </c>
      <c r="O68" s="589">
        <v>0</v>
      </c>
      <c r="P68" s="273">
        <v>0</v>
      </c>
      <c r="Q68" s="589">
        <v>2427.788</v>
      </c>
      <c r="R68" s="273">
        <v>2276.8389999999999</v>
      </c>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row>
    <row r="69" spans="1:110">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CS69" s="85"/>
      <c r="CT69" s="85"/>
    </row>
    <row r="70" spans="1:110" s="168" customFormat="1">
      <c r="A70" s="158" t="s">
        <v>378</v>
      </c>
      <c r="B70" s="159"/>
      <c r="C70" s="581">
        <v>0</v>
      </c>
      <c r="D70" s="273">
        <v>0</v>
      </c>
      <c r="E70" s="581">
        <v>3503.8359999999998</v>
      </c>
      <c r="F70" s="273">
        <v>3752.819</v>
      </c>
      <c r="G70" s="581">
        <v>21612.263999999999</v>
      </c>
      <c r="H70" s="273">
        <v>18126.243999999999</v>
      </c>
      <c r="I70" s="581">
        <v>6731.7290000000003</v>
      </c>
      <c r="J70" s="273">
        <v>5772.2150000000001</v>
      </c>
      <c r="K70" s="581">
        <v>0</v>
      </c>
      <c r="L70" s="273">
        <v>0</v>
      </c>
      <c r="M70" s="581">
        <v>1630.722</v>
      </c>
      <c r="N70" s="273">
        <v>1617.711</v>
      </c>
      <c r="O70" s="581">
        <v>1109.374</v>
      </c>
      <c r="P70" s="273">
        <v>2215.348</v>
      </c>
      <c r="Q70" s="581">
        <v>34587.925000000003</v>
      </c>
      <c r="R70" s="273">
        <v>31484.337</v>
      </c>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row>
    <row r="71" spans="1:110">
      <c r="A71" s="169"/>
      <c r="B71" s="169"/>
      <c r="C71" s="157"/>
      <c r="D71" s="170"/>
      <c r="E71" s="170"/>
      <c r="F71" s="170"/>
      <c r="G71" s="170"/>
      <c r="H71" s="157"/>
      <c r="I71" s="157"/>
      <c r="J71" s="157"/>
      <c r="K71" s="157"/>
      <c r="L71" s="157"/>
      <c r="M71" s="157"/>
      <c r="N71" s="157"/>
      <c r="O71" s="157"/>
      <c r="P71" s="157"/>
    </row>
    <row r="72" spans="1:110">
      <c r="A72" s="169"/>
      <c r="B72" s="169"/>
      <c r="C72" s="157"/>
      <c r="D72" s="170"/>
      <c r="E72" s="170"/>
      <c r="F72" s="170"/>
      <c r="G72" s="170"/>
      <c r="H72" s="157"/>
      <c r="I72" s="157"/>
      <c r="J72" s="157"/>
      <c r="K72" s="157"/>
      <c r="L72" s="157"/>
      <c r="M72" s="157">
        <v>0</v>
      </c>
      <c r="N72" s="157"/>
      <c r="O72" s="157"/>
      <c r="P72" s="157"/>
    </row>
    <row r="73" spans="1:110" ht="12.75" customHeight="1">
      <c r="A73" s="913" t="s">
        <v>0</v>
      </c>
      <c r="B73" s="914"/>
      <c r="C73" s="907" t="s">
        <v>324</v>
      </c>
      <c r="D73" s="923"/>
      <c r="E73" s="923"/>
      <c r="F73" s="908"/>
      <c r="G73" s="907" t="s">
        <v>5</v>
      </c>
      <c r="H73" s="923"/>
      <c r="I73" s="923"/>
      <c r="J73" s="908"/>
      <c r="K73" s="907" t="s">
        <v>6</v>
      </c>
      <c r="L73" s="923"/>
      <c r="M73" s="923"/>
      <c r="N73" s="908"/>
      <c r="O73" s="907" t="s">
        <v>7</v>
      </c>
      <c r="P73" s="923"/>
      <c r="Q73" s="923"/>
      <c r="R73" s="908"/>
      <c r="S73" s="907" t="s">
        <v>14</v>
      </c>
      <c r="T73" s="923"/>
      <c r="U73" s="923"/>
      <c r="V73" s="908"/>
      <c r="W73" s="907" t="s">
        <v>44</v>
      </c>
      <c r="X73" s="923"/>
      <c r="Y73" s="923"/>
      <c r="Z73" s="908"/>
      <c r="AA73" s="907" t="s">
        <v>325</v>
      </c>
      <c r="AB73" s="923"/>
      <c r="AC73" s="923"/>
      <c r="AD73" s="908"/>
      <c r="AE73" s="907" t="s">
        <v>47</v>
      </c>
      <c r="AF73" s="923"/>
      <c r="AG73" s="923"/>
      <c r="AH73" s="908"/>
      <c r="AI73" s="685"/>
      <c r="CS73" s="85"/>
      <c r="CT73" s="85"/>
      <c r="CU73" s="85"/>
      <c r="CV73" s="85"/>
      <c r="CW73" s="85"/>
      <c r="CX73" s="85"/>
      <c r="CY73" s="85"/>
      <c r="CZ73" s="85"/>
      <c r="DA73" s="85"/>
      <c r="DB73" s="85"/>
      <c r="DC73" s="85"/>
      <c r="DD73" s="85"/>
      <c r="DE73" s="85"/>
      <c r="DF73" s="85"/>
    </row>
    <row r="74" spans="1:110" ht="12.75" customHeight="1">
      <c r="A74" s="683"/>
      <c r="B74" s="684"/>
      <c r="C74" s="907" t="s">
        <v>11</v>
      </c>
      <c r="D74" s="908"/>
      <c r="E74" s="907" t="s">
        <v>12</v>
      </c>
      <c r="F74" s="908"/>
      <c r="G74" s="907" t="s">
        <v>11</v>
      </c>
      <c r="H74" s="908"/>
      <c r="I74" s="907" t="s">
        <v>12</v>
      </c>
      <c r="J74" s="908"/>
      <c r="K74" s="907" t="s">
        <v>11</v>
      </c>
      <c r="L74" s="908"/>
      <c r="M74" s="907" t="s">
        <v>12</v>
      </c>
      <c r="N74" s="908"/>
      <c r="O74" s="907" t="s">
        <v>11</v>
      </c>
      <c r="P74" s="908"/>
      <c r="Q74" s="907" t="s">
        <v>12</v>
      </c>
      <c r="R74" s="908"/>
      <c r="S74" s="907" t="s">
        <v>11</v>
      </c>
      <c r="T74" s="908"/>
      <c r="U74" s="907" t="s">
        <v>12</v>
      </c>
      <c r="V74" s="908"/>
      <c r="W74" s="907" t="s">
        <v>11</v>
      </c>
      <c r="X74" s="908"/>
      <c r="Y74" s="907" t="s">
        <v>12</v>
      </c>
      <c r="Z74" s="908"/>
      <c r="AA74" s="907" t="s">
        <v>11</v>
      </c>
      <c r="AB74" s="908"/>
      <c r="AC74" s="907" t="s">
        <v>12</v>
      </c>
      <c r="AD74" s="908"/>
      <c r="AE74" s="907" t="s">
        <v>11</v>
      </c>
      <c r="AF74" s="908"/>
      <c r="AG74" s="907" t="s">
        <v>12</v>
      </c>
      <c r="AH74" s="908"/>
      <c r="CS74" s="85"/>
      <c r="CT74" s="85"/>
      <c r="CU74" s="85"/>
      <c r="CV74" s="85"/>
      <c r="CW74" s="85"/>
      <c r="CX74" s="85"/>
      <c r="CY74" s="85"/>
      <c r="CZ74" s="85"/>
      <c r="DA74" s="85"/>
      <c r="DB74" s="85"/>
      <c r="DC74" s="85"/>
      <c r="DD74" s="85"/>
      <c r="DE74" s="85"/>
      <c r="DF74" s="85"/>
    </row>
    <row r="75" spans="1:110">
      <c r="A75" s="909"/>
      <c r="B75" s="910"/>
      <c r="C75" s="805" t="s">
        <v>476</v>
      </c>
      <c r="D75" s="804" t="s">
        <v>477</v>
      </c>
      <c r="E75" s="583" t="s">
        <v>471</v>
      </c>
      <c r="F75" s="268" t="s">
        <v>472</v>
      </c>
      <c r="G75" s="805" t="s">
        <v>476</v>
      </c>
      <c r="H75" s="804" t="s">
        <v>477</v>
      </c>
      <c r="I75" s="583" t="s">
        <v>471</v>
      </c>
      <c r="J75" s="268" t="s">
        <v>472</v>
      </c>
      <c r="K75" s="805" t="s">
        <v>476</v>
      </c>
      <c r="L75" s="804" t="s">
        <v>477</v>
      </c>
      <c r="M75" s="583" t="s">
        <v>471</v>
      </c>
      <c r="N75" s="268" t="s">
        <v>472</v>
      </c>
      <c r="O75" s="805" t="s">
        <v>476</v>
      </c>
      <c r="P75" s="804" t="s">
        <v>477</v>
      </c>
      <c r="Q75" s="583" t="s">
        <v>471</v>
      </c>
      <c r="R75" s="268" t="s">
        <v>472</v>
      </c>
      <c r="S75" s="805" t="s">
        <v>476</v>
      </c>
      <c r="T75" s="804" t="s">
        <v>477</v>
      </c>
      <c r="U75" s="583" t="s">
        <v>471</v>
      </c>
      <c r="V75" s="268" t="s">
        <v>472</v>
      </c>
      <c r="W75" s="805" t="s">
        <v>476</v>
      </c>
      <c r="X75" s="804" t="s">
        <v>477</v>
      </c>
      <c r="Y75" s="583" t="s">
        <v>471</v>
      </c>
      <c r="Z75" s="268" t="s">
        <v>472</v>
      </c>
      <c r="AA75" s="805" t="s">
        <v>476</v>
      </c>
      <c r="AB75" s="804" t="s">
        <v>477</v>
      </c>
      <c r="AC75" s="583" t="s">
        <v>471</v>
      </c>
      <c r="AD75" s="268" t="s">
        <v>472</v>
      </c>
      <c r="AE75" s="805" t="s">
        <v>476</v>
      </c>
      <c r="AF75" s="804" t="s">
        <v>477</v>
      </c>
      <c r="AG75" s="583" t="s">
        <v>471</v>
      </c>
      <c r="AH75" s="268" t="s">
        <v>472</v>
      </c>
      <c r="CS75" s="85"/>
      <c r="CT75" s="85"/>
      <c r="CU75" s="85"/>
      <c r="CV75" s="85"/>
      <c r="CW75" s="85"/>
      <c r="CX75" s="85"/>
      <c r="CY75" s="85"/>
      <c r="CZ75" s="85"/>
      <c r="DA75" s="85"/>
      <c r="DB75" s="85"/>
      <c r="DC75" s="85"/>
      <c r="DD75" s="85"/>
      <c r="DE75" s="85"/>
      <c r="DF75" s="85"/>
    </row>
    <row r="76" spans="1:110">
      <c r="A76" s="911"/>
      <c r="B76" s="912"/>
      <c r="C76" s="584" t="s">
        <v>222</v>
      </c>
      <c r="D76" s="269" t="s">
        <v>222</v>
      </c>
      <c r="E76" s="584" t="s">
        <v>222</v>
      </c>
      <c r="F76" s="269" t="s">
        <v>222</v>
      </c>
      <c r="G76" s="584" t="s">
        <v>222</v>
      </c>
      <c r="H76" s="269" t="s">
        <v>222</v>
      </c>
      <c r="I76" s="584" t="s">
        <v>222</v>
      </c>
      <c r="J76" s="269" t="s">
        <v>222</v>
      </c>
      <c r="K76" s="584" t="s">
        <v>222</v>
      </c>
      <c r="L76" s="269" t="s">
        <v>222</v>
      </c>
      <c r="M76" s="584" t="s">
        <v>222</v>
      </c>
      <c r="N76" s="269" t="s">
        <v>222</v>
      </c>
      <c r="O76" s="584" t="s">
        <v>222</v>
      </c>
      <c r="P76" s="269" t="s">
        <v>222</v>
      </c>
      <c r="Q76" s="584" t="s">
        <v>222</v>
      </c>
      <c r="R76" s="269" t="s">
        <v>222</v>
      </c>
      <c r="S76" s="584" t="s">
        <v>222</v>
      </c>
      <c r="T76" s="269" t="s">
        <v>222</v>
      </c>
      <c r="U76" s="584" t="s">
        <v>222</v>
      </c>
      <c r="V76" s="269" t="s">
        <v>222</v>
      </c>
      <c r="W76" s="584" t="s">
        <v>222</v>
      </c>
      <c r="X76" s="269" t="s">
        <v>222</v>
      </c>
      <c r="Y76" s="584" t="s">
        <v>222</v>
      </c>
      <c r="Z76" s="269" t="s">
        <v>222</v>
      </c>
      <c r="AA76" s="584" t="s">
        <v>222</v>
      </c>
      <c r="AB76" s="269" t="s">
        <v>222</v>
      </c>
      <c r="AC76" s="584" t="s">
        <v>222</v>
      </c>
      <c r="AD76" s="269" t="s">
        <v>222</v>
      </c>
      <c r="AE76" s="584" t="s">
        <v>222</v>
      </c>
      <c r="AF76" s="269" t="s">
        <v>222</v>
      </c>
      <c r="AG76" s="584" t="s">
        <v>222</v>
      </c>
      <c r="AH76" s="269" t="s">
        <v>222</v>
      </c>
      <c r="CS76" s="85"/>
      <c r="CT76" s="85"/>
      <c r="CU76" s="85"/>
      <c r="CV76" s="85"/>
      <c r="CW76" s="85"/>
      <c r="CX76" s="85"/>
      <c r="CY76" s="85"/>
      <c r="CZ76" s="85"/>
      <c r="DA76" s="85"/>
      <c r="DB76" s="85"/>
      <c r="DC76" s="85"/>
      <c r="DD76" s="85"/>
      <c r="DE76" s="85"/>
      <c r="DF76" s="85"/>
    </row>
    <row r="77" spans="1:110" s="168" customFormat="1">
      <c r="A77" s="158" t="s">
        <v>379</v>
      </c>
      <c r="B77" s="159"/>
      <c r="C77" s="596">
        <v>0</v>
      </c>
      <c r="D77" s="590">
        <v>0</v>
      </c>
      <c r="E77" s="596">
        <v>0</v>
      </c>
      <c r="F77" s="590">
        <v>0</v>
      </c>
      <c r="G77" s="596">
        <v>1170.413</v>
      </c>
      <c r="H77" s="590">
        <v>1055.4010000000001</v>
      </c>
      <c r="I77" s="596">
        <v>284.39999999999998</v>
      </c>
      <c r="J77" s="590">
        <v>449.08900000000006</v>
      </c>
      <c r="K77" s="596">
        <v>6278.5370000000003</v>
      </c>
      <c r="L77" s="590">
        <v>6153.317</v>
      </c>
      <c r="M77" s="596">
        <v>2335.7810000000004</v>
      </c>
      <c r="N77" s="590">
        <v>2130.5169999999998</v>
      </c>
      <c r="O77" s="596">
        <v>2687.52</v>
      </c>
      <c r="P77" s="590">
        <v>2887.6010000000001</v>
      </c>
      <c r="Q77" s="596">
        <v>929.66200000000003</v>
      </c>
      <c r="R77" s="590">
        <v>931.42900000000009</v>
      </c>
      <c r="S77" s="596">
        <v>0</v>
      </c>
      <c r="T77" s="590">
        <v>0</v>
      </c>
      <c r="U77" s="596">
        <v>0</v>
      </c>
      <c r="V77" s="590">
        <v>0</v>
      </c>
      <c r="W77" s="596">
        <v>253.054</v>
      </c>
      <c r="X77" s="590">
        <v>255.43899999999999</v>
      </c>
      <c r="Y77" s="596">
        <v>88.460000000000008</v>
      </c>
      <c r="Z77" s="590">
        <v>92.066999999999979</v>
      </c>
      <c r="AA77" s="596">
        <v>53.106000000000002</v>
      </c>
      <c r="AB77" s="590">
        <v>7.6999999999999999E-2</v>
      </c>
      <c r="AC77" s="596">
        <v>16.097000000000001</v>
      </c>
      <c r="AD77" s="590">
        <v>-3.4000000000000002E-2</v>
      </c>
      <c r="AE77" s="596">
        <v>10442.629999999999</v>
      </c>
      <c r="AF77" s="590">
        <v>10351.834999999999</v>
      </c>
      <c r="AG77" s="596">
        <v>3654.3999999999996</v>
      </c>
      <c r="AH77" s="590">
        <v>3603.0679999999993</v>
      </c>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row>
    <row r="78" spans="1:110">
      <c r="A78" s="164"/>
      <c r="B78" s="165" t="s">
        <v>64</v>
      </c>
      <c r="C78" s="598">
        <v>0</v>
      </c>
      <c r="D78" s="591">
        <v>0</v>
      </c>
      <c r="E78" s="598">
        <v>0</v>
      </c>
      <c r="F78" s="591">
        <v>0</v>
      </c>
      <c r="G78" s="598">
        <v>1062.5219999999999</v>
      </c>
      <c r="H78" s="591">
        <v>1088.575</v>
      </c>
      <c r="I78" s="598">
        <v>289.90099999999995</v>
      </c>
      <c r="J78" s="591">
        <v>460.053</v>
      </c>
      <c r="K78" s="598">
        <v>5281.4840000000004</v>
      </c>
      <c r="L78" s="591">
        <v>5281.2219999999998</v>
      </c>
      <c r="M78" s="598">
        <v>1965.2100000000005</v>
      </c>
      <c r="N78" s="591">
        <v>1811.5359999999996</v>
      </c>
      <c r="O78" s="598">
        <v>2648.4830000000002</v>
      </c>
      <c r="P78" s="591">
        <v>2859.1790000000001</v>
      </c>
      <c r="Q78" s="598">
        <v>918.79800000000023</v>
      </c>
      <c r="R78" s="591">
        <v>920.21500000000015</v>
      </c>
      <c r="S78" s="598">
        <v>0</v>
      </c>
      <c r="T78" s="591">
        <v>0</v>
      </c>
      <c r="U78" s="598">
        <v>0</v>
      </c>
      <c r="V78" s="591">
        <v>0</v>
      </c>
      <c r="W78" s="598">
        <v>252.96700000000001</v>
      </c>
      <c r="X78" s="591">
        <v>255.33500000000001</v>
      </c>
      <c r="Y78" s="598">
        <v>88.431000000000012</v>
      </c>
      <c r="Z78" s="591">
        <v>92.052999999999997</v>
      </c>
      <c r="AA78" s="598">
        <v>52.938000000000002</v>
      </c>
      <c r="AB78" s="591">
        <v>0</v>
      </c>
      <c r="AC78" s="598">
        <v>16.103000000000002</v>
      </c>
      <c r="AD78" s="591">
        <v>0</v>
      </c>
      <c r="AE78" s="598">
        <v>9298.3940000000002</v>
      </c>
      <c r="AF78" s="591">
        <v>9484.3109999999997</v>
      </c>
      <c r="AG78" s="598">
        <v>3278.4430000000002</v>
      </c>
      <c r="AH78" s="591">
        <v>3283.857</v>
      </c>
      <c r="CS78" s="85"/>
      <c r="CT78" s="85"/>
      <c r="CU78" s="85"/>
      <c r="CV78" s="85"/>
      <c r="CW78" s="85"/>
      <c r="CX78" s="85"/>
      <c r="CY78" s="85"/>
      <c r="CZ78" s="85"/>
      <c r="DA78" s="85"/>
      <c r="DB78" s="85"/>
      <c r="DC78" s="85"/>
      <c r="DD78" s="85"/>
      <c r="DE78" s="85"/>
      <c r="DF78" s="85"/>
    </row>
    <row r="79" spans="1:110">
      <c r="A79" s="160"/>
      <c r="B79" s="161" t="s">
        <v>380</v>
      </c>
      <c r="C79" s="587">
        <v>0</v>
      </c>
      <c r="D79" s="591">
        <v>0</v>
      </c>
      <c r="E79" s="587">
        <v>0</v>
      </c>
      <c r="F79" s="591">
        <v>0</v>
      </c>
      <c r="G79" s="587">
        <v>1022.904</v>
      </c>
      <c r="H79" s="591">
        <v>1047.7950000000001</v>
      </c>
      <c r="I79" s="587">
        <v>278.29200000000003</v>
      </c>
      <c r="J79" s="591">
        <v>441.40400000000011</v>
      </c>
      <c r="K79" s="587">
        <v>4521.357</v>
      </c>
      <c r="L79" s="591">
        <v>4557.8519999999999</v>
      </c>
      <c r="M79" s="587">
        <v>1693.4850000000001</v>
      </c>
      <c r="N79" s="591">
        <v>1589.348</v>
      </c>
      <c r="O79" s="587">
        <v>1878.7360000000001</v>
      </c>
      <c r="P79" s="591">
        <v>2074.9160000000002</v>
      </c>
      <c r="Q79" s="587">
        <v>651.51900000000001</v>
      </c>
      <c r="R79" s="591">
        <v>653.87400000000025</v>
      </c>
      <c r="S79" s="587">
        <v>0</v>
      </c>
      <c r="T79" s="591">
        <v>0</v>
      </c>
      <c r="U79" s="587">
        <v>0</v>
      </c>
      <c r="V79" s="591">
        <v>0</v>
      </c>
      <c r="W79" s="587">
        <v>252.792</v>
      </c>
      <c r="X79" s="591">
        <v>255.18299999999999</v>
      </c>
      <c r="Y79" s="587">
        <v>88.522999999999996</v>
      </c>
      <c r="Z79" s="591">
        <v>92.007999999999981</v>
      </c>
      <c r="AA79" s="587">
        <v>43.975999999999999</v>
      </c>
      <c r="AB79" s="591">
        <v>0</v>
      </c>
      <c r="AC79" s="587">
        <v>13.431999999999999</v>
      </c>
      <c r="AD79" s="591">
        <v>0</v>
      </c>
      <c r="AE79" s="587">
        <v>7719.7650000000003</v>
      </c>
      <c r="AF79" s="591">
        <v>7935.7460000000001</v>
      </c>
      <c r="AG79" s="587">
        <v>2725.2510000000002</v>
      </c>
      <c r="AH79" s="591">
        <v>2776.634</v>
      </c>
      <c r="CS79" s="85"/>
      <c r="CT79" s="85"/>
      <c r="CU79" s="85"/>
      <c r="CV79" s="85"/>
      <c r="CW79" s="85"/>
      <c r="CX79" s="85"/>
      <c r="CY79" s="85"/>
      <c r="CZ79" s="85"/>
      <c r="DA79" s="85"/>
      <c r="DB79" s="85"/>
      <c r="DC79" s="85"/>
      <c r="DD79" s="85"/>
      <c r="DE79" s="85"/>
      <c r="DF79" s="85"/>
    </row>
    <row r="80" spans="1:110">
      <c r="A80" s="160"/>
      <c r="B80" s="161" t="s">
        <v>381</v>
      </c>
      <c r="C80" s="587">
        <v>0</v>
      </c>
      <c r="D80" s="591">
        <v>0</v>
      </c>
      <c r="E80" s="587">
        <v>0</v>
      </c>
      <c r="F80" s="591">
        <v>0</v>
      </c>
      <c r="G80" s="587">
        <v>0.46600000000000003</v>
      </c>
      <c r="H80" s="591">
        <v>0.36</v>
      </c>
      <c r="I80" s="587">
        <v>0.13400000000000001</v>
      </c>
      <c r="J80" s="591">
        <v>7.2000000000000008E-2</v>
      </c>
      <c r="K80" s="587">
        <v>9.8000000000000004E-2</v>
      </c>
      <c r="L80" s="591">
        <v>0.19500000000000001</v>
      </c>
      <c r="M80" s="587">
        <v>2.0000000000000018E-3</v>
      </c>
      <c r="N80" s="591">
        <v>3.7000000000000005E-2</v>
      </c>
      <c r="O80" s="587">
        <v>13.228</v>
      </c>
      <c r="P80" s="591">
        <v>15.856999999999999</v>
      </c>
      <c r="Q80" s="587">
        <v>4.5920000000000005</v>
      </c>
      <c r="R80" s="591">
        <v>5.3709999999999987</v>
      </c>
      <c r="S80" s="587">
        <v>0</v>
      </c>
      <c r="T80" s="591">
        <v>0</v>
      </c>
      <c r="U80" s="587">
        <v>0</v>
      </c>
      <c r="V80" s="591">
        <v>0</v>
      </c>
      <c r="W80" s="587">
        <v>0.04</v>
      </c>
      <c r="X80" s="591">
        <v>1.2E-2</v>
      </c>
      <c r="Y80" s="587">
        <v>-0.13799999999999998</v>
      </c>
      <c r="Z80" s="591">
        <v>0</v>
      </c>
      <c r="AA80" s="587">
        <v>2.399</v>
      </c>
      <c r="AB80" s="591">
        <v>0</v>
      </c>
      <c r="AC80" s="587">
        <v>0.43999999999999995</v>
      </c>
      <c r="AD80" s="591">
        <v>0</v>
      </c>
      <c r="AE80" s="587">
        <v>16.231000000000002</v>
      </c>
      <c r="AF80" s="591">
        <v>16.423999999999999</v>
      </c>
      <c r="AG80" s="587">
        <v>5.0300000000000011</v>
      </c>
      <c r="AH80" s="591">
        <v>5.4799999999999986</v>
      </c>
      <c r="CS80" s="85"/>
      <c r="CT80" s="85"/>
      <c r="CU80" s="85"/>
      <c r="CV80" s="85"/>
      <c r="CW80" s="85"/>
      <c r="CX80" s="85"/>
      <c r="CY80" s="85"/>
      <c r="CZ80" s="85"/>
      <c r="DA80" s="85"/>
      <c r="DB80" s="85"/>
      <c r="DC80" s="85"/>
      <c r="DD80" s="85"/>
      <c r="DE80" s="85"/>
      <c r="DF80" s="85"/>
    </row>
    <row r="81" spans="1:110">
      <c r="A81" s="160"/>
      <c r="B81" s="161" t="s">
        <v>382</v>
      </c>
      <c r="C81" s="598">
        <v>0</v>
      </c>
      <c r="D81" s="591">
        <v>0</v>
      </c>
      <c r="E81" s="598">
        <v>0</v>
      </c>
      <c r="F81" s="591">
        <v>0</v>
      </c>
      <c r="G81" s="598">
        <v>39.152000000000001</v>
      </c>
      <c r="H81" s="591">
        <v>40.42</v>
      </c>
      <c r="I81" s="598">
        <v>11.475000000000001</v>
      </c>
      <c r="J81" s="591">
        <v>18.577000000000002</v>
      </c>
      <c r="K81" s="598">
        <v>760.029</v>
      </c>
      <c r="L81" s="591">
        <v>723.17499999999995</v>
      </c>
      <c r="M81" s="598">
        <v>271.72300000000001</v>
      </c>
      <c r="N81" s="591">
        <v>222.15099999999995</v>
      </c>
      <c r="O81" s="598">
        <v>756.51900000000001</v>
      </c>
      <c r="P81" s="591">
        <v>768.40599999999995</v>
      </c>
      <c r="Q81" s="598">
        <v>262.68700000000001</v>
      </c>
      <c r="R81" s="591">
        <v>260.96999999999997</v>
      </c>
      <c r="S81" s="598">
        <v>0</v>
      </c>
      <c r="T81" s="591">
        <v>0</v>
      </c>
      <c r="U81" s="598">
        <v>0</v>
      </c>
      <c r="V81" s="591">
        <v>0</v>
      </c>
      <c r="W81" s="598">
        <v>0.13500000000000001</v>
      </c>
      <c r="X81" s="591">
        <v>0.14000000000000001</v>
      </c>
      <c r="Y81" s="598">
        <v>4.6000000000000013E-2</v>
      </c>
      <c r="Z81" s="591">
        <v>4.5000000000000012E-2</v>
      </c>
      <c r="AA81" s="598">
        <v>6.5629999999999997</v>
      </c>
      <c r="AB81" s="591">
        <v>0</v>
      </c>
      <c r="AC81" s="598">
        <v>2.2309999999999999</v>
      </c>
      <c r="AD81" s="591">
        <v>0</v>
      </c>
      <c r="AE81" s="598">
        <v>1562.3979999999999</v>
      </c>
      <c r="AF81" s="591">
        <v>1532.1410000000001</v>
      </c>
      <c r="AG81" s="598">
        <v>548.16199999999992</v>
      </c>
      <c r="AH81" s="591">
        <v>501.74300000000017</v>
      </c>
      <c r="CS81" s="85"/>
      <c r="CT81" s="85"/>
      <c r="CU81" s="85"/>
      <c r="CV81" s="85"/>
      <c r="CW81" s="85"/>
      <c r="CX81" s="85"/>
      <c r="CY81" s="85"/>
      <c r="CZ81" s="85"/>
      <c r="DA81" s="85"/>
      <c r="DB81" s="85"/>
      <c r="DC81" s="85"/>
      <c r="DD81" s="85"/>
      <c r="DE81" s="85"/>
      <c r="DF81" s="85"/>
    </row>
    <row r="82" spans="1:110" ht="14.25" customHeight="1">
      <c r="A82" s="160"/>
      <c r="B82" s="161" t="s">
        <v>65</v>
      </c>
      <c r="C82" s="587">
        <v>0</v>
      </c>
      <c r="D82" s="591">
        <v>0</v>
      </c>
      <c r="E82" s="587">
        <v>0</v>
      </c>
      <c r="F82" s="591">
        <v>0</v>
      </c>
      <c r="G82" s="587">
        <v>107.89100000000001</v>
      </c>
      <c r="H82" s="591">
        <v>-33.173999999999999</v>
      </c>
      <c r="I82" s="587">
        <v>-5.5009999999999906</v>
      </c>
      <c r="J82" s="591">
        <v>-10.963999999999999</v>
      </c>
      <c r="K82" s="587">
        <v>997.053</v>
      </c>
      <c r="L82" s="591">
        <v>872.09500000000003</v>
      </c>
      <c r="M82" s="587">
        <v>370.57100000000003</v>
      </c>
      <c r="N82" s="591">
        <v>318.98099999999999</v>
      </c>
      <c r="O82" s="587">
        <v>39.036999999999999</v>
      </c>
      <c r="P82" s="591">
        <v>28.422000000000001</v>
      </c>
      <c r="Q82" s="587">
        <v>10.864000000000001</v>
      </c>
      <c r="R82" s="591">
        <v>11.214000000000002</v>
      </c>
      <c r="S82" s="587">
        <v>0</v>
      </c>
      <c r="T82" s="591">
        <v>0</v>
      </c>
      <c r="U82" s="587">
        <v>0</v>
      </c>
      <c r="V82" s="591">
        <v>0</v>
      </c>
      <c r="W82" s="587">
        <v>8.6999999999999994E-2</v>
      </c>
      <c r="X82" s="591">
        <v>0.104</v>
      </c>
      <c r="Y82" s="587">
        <v>2.8999999999999991E-2</v>
      </c>
      <c r="Z82" s="591">
        <v>1.3999999999999999E-2</v>
      </c>
      <c r="AA82" s="587">
        <v>0.16800000000000001</v>
      </c>
      <c r="AB82" s="591">
        <v>7.6999999999999999E-2</v>
      </c>
      <c r="AC82" s="587">
        <v>-5.9999999999999776E-3</v>
      </c>
      <c r="AD82" s="591">
        <v>-3.4000000000000002E-2</v>
      </c>
      <c r="AE82" s="587">
        <v>1144.2360000000001</v>
      </c>
      <c r="AF82" s="591">
        <v>867.524</v>
      </c>
      <c r="AG82" s="587">
        <v>375.95700000000011</v>
      </c>
      <c r="AH82" s="591">
        <v>319.21100000000001</v>
      </c>
      <c r="CS82" s="85"/>
      <c r="CT82" s="85"/>
      <c r="CU82" s="85"/>
      <c r="CV82" s="85"/>
      <c r="CW82" s="85"/>
      <c r="CX82" s="85"/>
      <c r="CY82" s="85"/>
      <c r="CZ82" s="85"/>
      <c r="DA82" s="85"/>
      <c r="DB82" s="85"/>
      <c r="DC82" s="85"/>
      <c r="DD82" s="85"/>
      <c r="DE82" s="85"/>
      <c r="DF82" s="85"/>
    </row>
    <row r="83" spans="1:110">
      <c r="A83" s="169"/>
      <c r="B83" s="169"/>
      <c r="C83" s="169"/>
      <c r="D83" s="169"/>
      <c r="E83" s="702"/>
      <c r="F83" s="702"/>
      <c r="G83" s="169"/>
      <c r="H83" s="169"/>
      <c r="I83" s="702"/>
      <c r="J83" s="702"/>
      <c r="K83" s="169"/>
      <c r="L83" s="702"/>
      <c r="M83" s="702"/>
      <c r="N83" s="702"/>
      <c r="O83" s="169"/>
      <c r="P83" s="169"/>
      <c r="Q83" s="702"/>
      <c r="R83" s="702"/>
      <c r="S83" s="169"/>
      <c r="T83" s="169"/>
      <c r="U83" s="702"/>
      <c r="V83" s="702"/>
      <c r="W83" s="169"/>
      <c r="X83" s="169"/>
      <c r="Y83" s="702"/>
      <c r="Z83" s="702"/>
      <c r="AA83" s="169"/>
      <c r="AB83" s="169"/>
      <c r="AC83" s="702"/>
      <c r="AD83" s="702"/>
      <c r="AE83" s="169"/>
      <c r="AF83" s="169"/>
      <c r="AG83" s="702"/>
      <c r="AH83" s="702"/>
      <c r="AI83" s="169"/>
      <c r="CS83" s="85"/>
      <c r="CT83" s="85"/>
      <c r="CU83" s="85"/>
      <c r="CV83" s="85"/>
      <c r="CW83" s="85"/>
      <c r="CX83" s="85"/>
      <c r="CY83" s="85"/>
      <c r="CZ83" s="85"/>
      <c r="DA83" s="85"/>
      <c r="DB83" s="85"/>
      <c r="DC83" s="85"/>
      <c r="DD83" s="85"/>
      <c r="DE83" s="85"/>
      <c r="DF83" s="85"/>
    </row>
    <row r="84" spans="1:110" s="168" customFormat="1">
      <c r="A84" s="158" t="s">
        <v>383</v>
      </c>
      <c r="B84" s="159"/>
      <c r="C84" s="596">
        <v>0</v>
      </c>
      <c r="D84" s="590">
        <v>0</v>
      </c>
      <c r="E84" s="596">
        <v>0</v>
      </c>
      <c r="F84" s="590">
        <v>0</v>
      </c>
      <c r="G84" s="596">
        <v>-734.64400000000001</v>
      </c>
      <c r="H84" s="590">
        <v>-701.19100000000003</v>
      </c>
      <c r="I84" s="596">
        <v>-222.39800000000002</v>
      </c>
      <c r="J84" s="590">
        <v>-307.52600000000001</v>
      </c>
      <c r="K84" s="596">
        <v>-4037.817</v>
      </c>
      <c r="L84" s="590">
        <v>-3782.6909999999998</v>
      </c>
      <c r="M84" s="596">
        <v>-1555.1819999999998</v>
      </c>
      <c r="N84" s="590">
        <v>-1404.174</v>
      </c>
      <c r="O84" s="596">
        <v>-1233.0060000000001</v>
      </c>
      <c r="P84" s="590">
        <v>-1564.729</v>
      </c>
      <c r="Q84" s="596">
        <v>-416.16500000000008</v>
      </c>
      <c r="R84" s="590">
        <v>-531.202</v>
      </c>
      <c r="S84" s="596">
        <v>0</v>
      </c>
      <c r="T84" s="590">
        <v>0</v>
      </c>
      <c r="U84" s="596">
        <v>0</v>
      </c>
      <c r="V84" s="590">
        <v>0</v>
      </c>
      <c r="W84" s="596">
        <v>-72.653999999999996</v>
      </c>
      <c r="X84" s="590">
        <v>-106.387</v>
      </c>
      <c r="Y84" s="596">
        <v>-23.646999999999998</v>
      </c>
      <c r="Z84" s="590">
        <v>-23.679000000000002</v>
      </c>
      <c r="AA84" s="596">
        <v>-22.538</v>
      </c>
      <c r="AB84" s="590">
        <v>0</v>
      </c>
      <c r="AC84" s="596">
        <v>-6.5060000000000002</v>
      </c>
      <c r="AD84" s="590">
        <v>0</v>
      </c>
      <c r="AE84" s="596">
        <v>-6100.6589999999997</v>
      </c>
      <c r="AF84" s="590">
        <v>-6154.9979999999996</v>
      </c>
      <c r="AG84" s="596">
        <v>-2223.8979999999997</v>
      </c>
      <c r="AH84" s="590">
        <v>-2266.5809999999997</v>
      </c>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row>
    <row r="85" spans="1:110">
      <c r="A85" s="164"/>
      <c r="B85" s="165" t="s">
        <v>384</v>
      </c>
      <c r="C85" s="587">
        <v>0</v>
      </c>
      <c r="D85" s="591">
        <v>0</v>
      </c>
      <c r="E85" s="587">
        <v>0</v>
      </c>
      <c r="F85" s="591">
        <v>0</v>
      </c>
      <c r="G85" s="587">
        <v>-629.31899999999996</v>
      </c>
      <c r="H85" s="591">
        <v>-612.86800000000005</v>
      </c>
      <c r="I85" s="587">
        <v>-187.07499999999993</v>
      </c>
      <c r="J85" s="591">
        <v>-266.44300000000004</v>
      </c>
      <c r="K85" s="587">
        <v>-2583.54</v>
      </c>
      <c r="L85" s="591">
        <v>-2368.7449999999999</v>
      </c>
      <c r="M85" s="587">
        <v>-1004.9169999999999</v>
      </c>
      <c r="N85" s="591">
        <v>-910.85099999999989</v>
      </c>
      <c r="O85" s="587">
        <v>-814.73199999999997</v>
      </c>
      <c r="P85" s="591">
        <v>-1109.818</v>
      </c>
      <c r="Q85" s="587">
        <v>-272.83399999999995</v>
      </c>
      <c r="R85" s="591">
        <v>-385.95600000000002</v>
      </c>
      <c r="S85" s="587">
        <v>0</v>
      </c>
      <c r="T85" s="591">
        <v>0</v>
      </c>
      <c r="U85" s="587">
        <v>0</v>
      </c>
      <c r="V85" s="591">
        <v>0</v>
      </c>
      <c r="W85" s="587">
        <v>-53.811</v>
      </c>
      <c r="X85" s="591">
        <v>-86.369</v>
      </c>
      <c r="Y85" s="587">
        <v>-16.914999999999999</v>
      </c>
      <c r="Z85" s="591">
        <v>-16.334000000000003</v>
      </c>
      <c r="AA85" s="587">
        <v>-4.0789999999999997</v>
      </c>
      <c r="AB85" s="591">
        <v>0</v>
      </c>
      <c r="AC85" s="587">
        <v>-1.2239999999999998</v>
      </c>
      <c r="AD85" s="591">
        <v>0</v>
      </c>
      <c r="AE85" s="587">
        <v>-4085.4810000000002</v>
      </c>
      <c r="AF85" s="591">
        <v>-4177.8</v>
      </c>
      <c r="AG85" s="587">
        <v>-1482.9650000000001</v>
      </c>
      <c r="AH85" s="591">
        <v>-1579.5840000000003</v>
      </c>
      <c r="CS85" s="85"/>
      <c r="CT85" s="85"/>
      <c r="CU85" s="85"/>
      <c r="CV85" s="85"/>
      <c r="CW85" s="85"/>
      <c r="CX85" s="85"/>
      <c r="CY85" s="85"/>
      <c r="CZ85" s="85"/>
      <c r="DA85" s="85"/>
      <c r="DB85" s="85"/>
      <c r="DC85" s="85"/>
      <c r="DD85" s="85"/>
      <c r="DE85" s="85"/>
      <c r="DF85" s="85"/>
    </row>
    <row r="86" spans="1:110">
      <c r="A86" s="160"/>
      <c r="B86" s="161" t="s">
        <v>385</v>
      </c>
      <c r="C86" s="587">
        <v>0</v>
      </c>
      <c r="D86" s="591">
        <v>0</v>
      </c>
      <c r="E86" s="587">
        <v>0</v>
      </c>
      <c r="F86" s="591">
        <v>0</v>
      </c>
      <c r="G86" s="587">
        <v>0</v>
      </c>
      <c r="H86" s="591">
        <v>-1E-3</v>
      </c>
      <c r="I86" s="587">
        <v>0</v>
      </c>
      <c r="J86" s="591">
        <v>-1E-3</v>
      </c>
      <c r="K86" s="587">
        <v>-3.0000000000000001E-3</v>
      </c>
      <c r="L86" s="591">
        <v>-3.0000000000000001E-3</v>
      </c>
      <c r="M86" s="587">
        <v>-1E-3</v>
      </c>
      <c r="N86" s="591">
        <v>-1E-3</v>
      </c>
      <c r="O86" s="587">
        <v>-15.967000000000001</v>
      </c>
      <c r="P86" s="591">
        <v>-53.271999999999998</v>
      </c>
      <c r="Q86" s="587">
        <v>-4.0910000000000011</v>
      </c>
      <c r="R86" s="591">
        <v>-14.881999999999998</v>
      </c>
      <c r="S86" s="587">
        <v>0</v>
      </c>
      <c r="T86" s="591">
        <v>0</v>
      </c>
      <c r="U86" s="587">
        <v>0</v>
      </c>
      <c r="V86" s="591">
        <v>0</v>
      </c>
      <c r="W86" s="587">
        <v>0</v>
      </c>
      <c r="X86" s="591">
        <v>0</v>
      </c>
      <c r="Y86" s="587">
        <v>0</v>
      </c>
      <c r="Z86" s="591">
        <v>0</v>
      </c>
      <c r="AA86" s="587">
        <v>-12.257</v>
      </c>
      <c r="AB86" s="591">
        <v>0</v>
      </c>
      <c r="AC86" s="587">
        <v>-3.2319999999999993</v>
      </c>
      <c r="AD86" s="591">
        <v>0</v>
      </c>
      <c r="AE86" s="587">
        <v>-28.227</v>
      </c>
      <c r="AF86" s="591">
        <v>-53.276000000000003</v>
      </c>
      <c r="AG86" s="587">
        <v>-7.3240000000000016</v>
      </c>
      <c r="AH86" s="591">
        <v>-14.884</v>
      </c>
      <c r="CS86" s="85"/>
      <c r="CT86" s="85"/>
      <c r="CU86" s="85"/>
      <c r="CV86" s="85"/>
      <c r="CW86" s="85"/>
      <c r="CX86" s="85"/>
      <c r="CY86" s="85"/>
      <c r="CZ86" s="85"/>
      <c r="DA86" s="85"/>
      <c r="DB86" s="85"/>
      <c r="DC86" s="85"/>
      <c r="DD86" s="85"/>
      <c r="DE86" s="85"/>
      <c r="DF86" s="85"/>
    </row>
    <row r="87" spans="1:110">
      <c r="A87" s="160"/>
      <c r="B87" s="161" t="s">
        <v>69</v>
      </c>
      <c r="C87" s="587">
        <v>0</v>
      </c>
      <c r="D87" s="591">
        <v>0</v>
      </c>
      <c r="E87" s="587">
        <v>0</v>
      </c>
      <c r="F87" s="591">
        <v>0</v>
      </c>
      <c r="G87" s="587">
        <v>-38.917000000000002</v>
      </c>
      <c r="H87" s="591">
        <v>-26.532</v>
      </c>
      <c r="I87" s="587">
        <v>-11.950000000000003</v>
      </c>
      <c r="J87" s="591">
        <v>-14.363</v>
      </c>
      <c r="K87" s="587">
        <v>-585.303</v>
      </c>
      <c r="L87" s="591">
        <v>-647.98900000000003</v>
      </c>
      <c r="M87" s="587">
        <v>-198.36099999999999</v>
      </c>
      <c r="N87" s="591">
        <v>-182.30700000000002</v>
      </c>
      <c r="O87" s="587">
        <v>-265.55</v>
      </c>
      <c r="P87" s="591">
        <v>-271.90499999999997</v>
      </c>
      <c r="Q87" s="587">
        <v>-91.549000000000007</v>
      </c>
      <c r="R87" s="591">
        <v>-89.579999999999984</v>
      </c>
      <c r="S87" s="587">
        <v>0</v>
      </c>
      <c r="T87" s="591">
        <v>0</v>
      </c>
      <c r="U87" s="587">
        <v>0</v>
      </c>
      <c r="V87" s="591">
        <v>0</v>
      </c>
      <c r="W87" s="587">
        <v>-17.387</v>
      </c>
      <c r="X87" s="591">
        <v>-18.638000000000002</v>
      </c>
      <c r="Y87" s="587">
        <v>-6.3000000000000007</v>
      </c>
      <c r="Z87" s="591">
        <v>-6.9220000000000024</v>
      </c>
      <c r="AA87" s="587">
        <v>-4.3369999999999997</v>
      </c>
      <c r="AB87" s="591">
        <v>0</v>
      </c>
      <c r="AC87" s="587">
        <v>-1.4539999999999997</v>
      </c>
      <c r="AD87" s="591">
        <v>0</v>
      </c>
      <c r="AE87" s="587">
        <v>-911.49400000000003</v>
      </c>
      <c r="AF87" s="591">
        <v>-965.06399999999996</v>
      </c>
      <c r="AG87" s="587">
        <v>-309.61400000000003</v>
      </c>
      <c r="AH87" s="591">
        <v>-293.17199999999991</v>
      </c>
      <c r="CS87" s="85"/>
      <c r="CT87" s="85"/>
      <c r="CU87" s="85"/>
      <c r="CV87" s="85"/>
      <c r="CW87" s="85"/>
      <c r="CX87" s="85"/>
      <c r="CY87" s="85"/>
      <c r="CZ87" s="85"/>
      <c r="DA87" s="85"/>
      <c r="DB87" s="85"/>
      <c r="DC87" s="85"/>
      <c r="DD87" s="85"/>
      <c r="DE87" s="85"/>
      <c r="DF87" s="85"/>
    </row>
    <row r="88" spans="1:110">
      <c r="A88" s="160"/>
      <c r="B88" s="161" t="s">
        <v>386</v>
      </c>
      <c r="C88" s="587">
        <v>0</v>
      </c>
      <c r="D88" s="591">
        <v>0</v>
      </c>
      <c r="E88" s="587">
        <v>0</v>
      </c>
      <c r="F88" s="591">
        <v>0</v>
      </c>
      <c r="G88" s="587">
        <v>-66.408000000000001</v>
      </c>
      <c r="H88" s="591">
        <v>-61.79</v>
      </c>
      <c r="I88" s="587">
        <v>-23.373000000000005</v>
      </c>
      <c r="J88" s="591">
        <v>-26.719000000000001</v>
      </c>
      <c r="K88" s="587">
        <v>-868.971</v>
      </c>
      <c r="L88" s="591">
        <v>-765.95399999999995</v>
      </c>
      <c r="M88" s="587">
        <v>-351.90300000000002</v>
      </c>
      <c r="N88" s="591">
        <v>-311.01499999999993</v>
      </c>
      <c r="O88" s="587">
        <v>-136.75700000000001</v>
      </c>
      <c r="P88" s="591">
        <v>-129.73400000000001</v>
      </c>
      <c r="Q88" s="587">
        <v>-47.691000000000003</v>
      </c>
      <c r="R88" s="591">
        <v>-40.784000000000006</v>
      </c>
      <c r="S88" s="587">
        <v>0</v>
      </c>
      <c r="T88" s="591">
        <v>0</v>
      </c>
      <c r="U88" s="587">
        <v>0</v>
      </c>
      <c r="V88" s="591">
        <v>0</v>
      </c>
      <c r="W88" s="587">
        <v>-1.456</v>
      </c>
      <c r="X88" s="591">
        <v>-1.38</v>
      </c>
      <c r="Y88" s="587">
        <v>-0.43199999999999994</v>
      </c>
      <c r="Z88" s="591">
        <v>-0.42299999999999993</v>
      </c>
      <c r="AA88" s="587">
        <v>-1.865</v>
      </c>
      <c r="AB88" s="591">
        <v>0</v>
      </c>
      <c r="AC88" s="587">
        <v>-0.59600000000000009</v>
      </c>
      <c r="AD88" s="591">
        <v>0</v>
      </c>
      <c r="AE88" s="587">
        <v>-1075.4570000000001</v>
      </c>
      <c r="AF88" s="591">
        <v>-958.85799999999995</v>
      </c>
      <c r="AG88" s="587">
        <v>-423.99500000000012</v>
      </c>
      <c r="AH88" s="591">
        <v>-378.94099999999992</v>
      </c>
      <c r="CS88" s="85"/>
      <c r="CT88" s="85"/>
      <c r="CU88" s="85"/>
      <c r="CV88" s="85"/>
      <c r="CW88" s="85"/>
      <c r="CX88" s="85"/>
      <c r="CY88" s="85"/>
      <c r="CZ88" s="85"/>
      <c r="DA88" s="85"/>
      <c r="DB88" s="85"/>
      <c r="DC88" s="85"/>
      <c r="DD88" s="85"/>
      <c r="DE88" s="85"/>
      <c r="DF88" s="85"/>
    </row>
    <row r="89" spans="1:110">
      <c r="A89" s="169"/>
      <c r="B89" s="169"/>
      <c r="C89" s="169"/>
      <c r="D89" s="169"/>
      <c r="E89" s="702"/>
      <c r="F89" s="702"/>
      <c r="G89" s="169"/>
      <c r="H89" s="169"/>
      <c r="I89" s="702"/>
      <c r="J89" s="702"/>
      <c r="K89" s="169"/>
      <c r="L89" s="702"/>
      <c r="M89" s="702"/>
      <c r="N89" s="702"/>
      <c r="O89" s="169"/>
      <c r="P89" s="169"/>
      <c r="Q89" s="702"/>
      <c r="R89" s="702"/>
      <c r="S89" s="169"/>
      <c r="T89" s="169"/>
      <c r="U89" s="702"/>
      <c r="V89" s="702"/>
      <c r="W89" s="169"/>
      <c r="X89" s="169"/>
      <c r="Y89" s="702"/>
      <c r="Z89" s="702"/>
      <c r="AA89" s="169"/>
      <c r="AB89" s="169"/>
      <c r="AC89" s="702"/>
      <c r="AD89" s="702"/>
      <c r="AE89" s="169"/>
      <c r="AF89" s="169"/>
      <c r="AG89" s="702"/>
      <c r="AH89" s="702"/>
      <c r="AI89" s="169"/>
      <c r="CS89" s="85"/>
      <c r="CT89" s="85"/>
      <c r="CU89" s="85"/>
      <c r="CV89" s="85"/>
      <c r="CW89" s="85"/>
      <c r="CX89" s="85"/>
      <c r="CY89" s="85"/>
      <c r="CZ89" s="85"/>
      <c r="DA89" s="85"/>
      <c r="DB89" s="85"/>
      <c r="DC89" s="85"/>
      <c r="DD89" s="85"/>
      <c r="DE89" s="85"/>
      <c r="DF89" s="85"/>
    </row>
    <row r="90" spans="1:110" s="168" customFormat="1">
      <c r="A90" s="158" t="s">
        <v>387</v>
      </c>
      <c r="B90" s="159"/>
      <c r="C90" s="596">
        <v>0</v>
      </c>
      <c r="D90" s="590">
        <v>0</v>
      </c>
      <c r="E90" s="596">
        <v>0</v>
      </c>
      <c r="F90" s="590">
        <v>0</v>
      </c>
      <c r="G90" s="596">
        <v>435.76900000000001</v>
      </c>
      <c r="H90" s="590">
        <v>354.21</v>
      </c>
      <c r="I90" s="596">
        <v>62.00200000000001</v>
      </c>
      <c r="J90" s="590">
        <v>141.56299999999999</v>
      </c>
      <c r="K90" s="596">
        <v>2240.7199999999998</v>
      </c>
      <c r="L90" s="590">
        <v>2370.6260000000002</v>
      </c>
      <c r="M90" s="596">
        <v>780.59899999999971</v>
      </c>
      <c r="N90" s="590">
        <v>726.3430000000003</v>
      </c>
      <c r="O90" s="596">
        <v>1454.5139999999999</v>
      </c>
      <c r="P90" s="590">
        <v>1322.8720000000001</v>
      </c>
      <c r="Q90" s="596">
        <v>513.49699999999984</v>
      </c>
      <c r="R90" s="590">
        <v>400.22700000000009</v>
      </c>
      <c r="S90" s="596">
        <v>0</v>
      </c>
      <c r="T90" s="590">
        <v>0</v>
      </c>
      <c r="U90" s="596">
        <v>0</v>
      </c>
      <c r="V90" s="590">
        <v>0</v>
      </c>
      <c r="W90" s="596">
        <v>180.4</v>
      </c>
      <c r="X90" s="590">
        <v>149.05199999999999</v>
      </c>
      <c r="Y90" s="596">
        <v>64.813000000000002</v>
      </c>
      <c r="Z90" s="590">
        <v>68.387999999999991</v>
      </c>
      <c r="AA90" s="596">
        <v>30.568000000000001</v>
      </c>
      <c r="AB90" s="590">
        <v>7.6999999999999999E-2</v>
      </c>
      <c r="AC90" s="596">
        <v>9.5910000000000011</v>
      </c>
      <c r="AD90" s="590">
        <v>-3.4000000000000002E-2</v>
      </c>
      <c r="AE90" s="596">
        <v>4341.9709999999995</v>
      </c>
      <c r="AF90" s="590">
        <v>4196.8370000000004</v>
      </c>
      <c r="AG90" s="596">
        <v>1430.5019999999995</v>
      </c>
      <c r="AH90" s="590">
        <v>1336.4870000000005</v>
      </c>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c r="CN90" s="144"/>
      <c r="CO90" s="144"/>
      <c r="CP90" s="144"/>
      <c r="CQ90" s="144"/>
      <c r="CR90" s="144"/>
      <c r="CS90" s="144"/>
      <c r="CT90" s="144"/>
      <c r="CU90" s="144"/>
      <c r="CV90" s="144"/>
      <c r="CW90" s="144"/>
      <c r="CX90" s="144"/>
      <c r="CY90" s="144"/>
      <c r="CZ90" s="144"/>
      <c r="DA90" s="144"/>
      <c r="DB90" s="144"/>
      <c r="DC90" s="144"/>
      <c r="DD90" s="144"/>
      <c r="DE90" s="144"/>
      <c r="DF90" s="144"/>
    </row>
    <row r="91" spans="1:110">
      <c r="A91" s="169"/>
      <c r="B91" s="169"/>
      <c r="C91" s="169"/>
      <c r="D91" s="169"/>
      <c r="E91" s="702"/>
      <c r="F91" s="702"/>
      <c r="G91" s="169"/>
      <c r="H91" s="169"/>
      <c r="I91" s="702"/>
      <c r="J91" s="702"/>
      <c r="K91" s="169"/>
      <c r="L91" s="702"/>
      <c r="M91" s="702"/>
      <c r="N91" s="702"/>
      <c r="O91" s="169"/>
      <c r="P91" s="169"/>
      <c r="Q91" s="702"/>
      <c r="R91" s="702"/>
      <c r="S91" s="169"/>
      <c r="T91" s="169"/>
      <c r="U91" s="702"/>
      <c r="V91" s="702"/>
      <c r="W91" s="169"/>
      <c r="X91" s="169"/>
      <c r="Y91" s="702"/>
      <c r="Z91" s="702"/>
      <c r="AA91" s="169"/>
      <c r="AB91" s="169"/>
      <c r="AC91" s="702"/>
      <c r="AD91" s="702"/>
      <c r="AE91" s="169"/>
      <c r="AF91" s="169"/>
      <c r="AG91" s="702"/>
      <c r="AH91" s="702"/>
      <c r="AI91" s="169"/>
      <c r="CS91" s="85"/>
      <c r="CT91" s="85"/>
      <c r="CU91" s="85"/>
      <c r="CV91" s="85"/>
      <c r="CW91" s="85"/>
      <c r="CX91" s="85"/>
      <c r="CY91" s="85"/>
      <c r="CZ91" s="85"/>
      <c r="DA91" s="85"/>
      <c r="DB91" s="85"/>
      <c r="DC91" s="85"/>
      <c r="DD91" s="85"/>
      <c r="DE91" s="85"/>
      <c r="DF91" s="85"/>
    </row>
    <row r="92" spans="1:110">
      <c r="A92" s="164"/>
      <c r="B92" s="165" t="s">
        <v>388</v>
      </c>
      <c r="C92" s="587">
        <v>0</v>
      </c>
      <c r="D92" s="591">
        <v>0</v>
      </c>
      <c r="E92" s="587">
        <v>0</v>
      </c>
      <c r="F92" s="591">
        <v>0</v>
      </c>
      <c r="G92" s="587">
        <v>16.038</v>
      </c>
      <c r="H92" s="591">
        <v>24.908000000000001</v>
      </c>
      <c r="I92" s="587">
        <v>4.2509999999999994</v>
      </c>
      <c r="J92" s="591">
        <v>6.078000000000003</v>
      </c>
      <c r="K92" s="587">
        <v>65.626999999999995</v>
      </c>
      <c r="L92" s="591">
        <v>68.841999999999999</v>
      </c>
      <c r="M92" s="587">
        <v>24.541999999999994</v>
      </c>
      <c r="N92" s="591">
        <v>24.189</v>
      </c>
      <c r="O92" s="587">
        <v>33.590000000000003</v>
      </c>
      <c r="P92" s="591">
        <v>32.372999999999998</v>
      </c>
      <c r="Q92" s="587">
        <v>12.755000000000003</v>
      </c>
      <c r="R92" s="591">
        <v>10.875999999999998</v>
      </c>
      <c r="S92" s="587">
        <v>0</v>
      </c>
      <c r="T92" s="591">
        <v>0</v>
      </c>
      <c r="U92" s="587">
        <v>0</v>
      </c>
      <c r="V92" s="591">
        <v>0</v>
      </c>
      <c r="W92" s="587">
        <v>1.9E-2</v>
      </c>
      <c r="X92" s="591">
        <v>0.11899999999999999</v>
      </c>
      <c r="Y92" s="587">
        <v>8.0000000000000002E-3</v>
      </c>
      <c r="Z92" s="591">
        <v>0</v>
      </c>
      <c r="AA92" s="587">
        <v>0</v>
      </c>
      <c r="AB92" s="591">
        <v>0</v>
      </c>
      <c r="AC92" s="587">
        <v>0</v>
      </c>
      <c r="AD92" s="591">
        <v>0</v>
      </c>
      <c r="AE92" s="587">
        <v>115.274</v>
      </c>
      <c r="AF92" s="591">
        <v>126.242</v>
      </c>
      <c r="AG92" s="587">
        <v>41.555999999999997</v>
      </c>
      <c r="AH92" s="591">
        <v>41.143000000000001</v>
      </c>
      <c r="CS92" s="85"/>
      <c r="CT92" s="85"/>
      <c r="CU92" s="85"/>
      <c r="CV92" s="85"/>
      <c r="CW92" s="85"/>
      <c r="CX92" s="85"/>
      <c r="CY92" s="85"/>
      <c r="CZ92" s="85"/>
      <c r="DA92" s="85"/>
      <c r="DB92" s="85"/>
      <c r="DC92" s="85"/>
      <c r="DD92" s="85"/>
      <c r="DE92" s="85"/>
      <c r="DF92" s="85"/>
    </row>
    <row r="93" spans="1:110">
      <c r="A93" s="160"/>
      <c r="B93" s="161" t="s">
        <v>389</v>
      </c>
      <c r="C93" s="587">
        <v>0</v>
      </c>
      <c r="D93" s="591">
        <v>0</v>
      </c>
      <c r="E93" s="587">
        <v>0</v>
      </c>
      <c r="F93" s="591">
        <v>0</v>
      </c>
      <c r="G93" s="587">
        <v>-138.26300000000001</v>
      </c>
      <c r="H93" s="591">
        <v>-159.97</v>
      </c>
      <c r="I93" s="587">
        <v>-35.144000000000005</v>
      </c>
      <c r="J93" s="591">
        <v>-57.272000000000006</v>
      </c>
      <c r="K93" s="587">
        <v>-278.31599999999997</v>
      </c>
      <c r="L93" s="591">
        <v>-240.16200000000001</v>
      </c>
      <c r="M93" s="587">
        <v>-96.454999999999984</v>
      </c>
      <c r="N93" s="591">
        <v>-83.358000000000004</v>
      </c>
      <c r="O93" s="587">
        <v>-99.566000000000003</v>
      </c>
      <c r="P93" s="591">
        <v>-94.343999999999994</v>
      </c>
      <c r="Q93" s="587">
        <v>-34.028999999999996</v>
      </c>
      <c r="R93" s="591">
        <v>-31.397999999999996</v>
      </c>
      <c r="S93" s="587">
        <v>0</v>
      </c>
      <c r="T93" s="591">
        <v>0</v>
      </c>
      <c r="U93" s="587">
        <v>0</v>
      </c>
      <c r="V93" s="591">
        <v>0</v>
      </c>
      <c r="W93" s="587">
        <v>-9.8539999999999992</v>
      </c>
      <c r="X93" s="591">
        <v>-10.148999999999999</v>
      </c>
      <c r="Y93" s="587">
        <v>-3.6149999999999993</v>
      </c>
      <c r="Z93" s="591">
        <v>-3.3089999999999993</v>
      </c>
      <c r="AA93" s="587">
        <v>-4.6680000000000001</v>
      </c>
      <c r="AB93" s="591">
        <v>-2.1749999999999998</v>
      </c>
      <c r="AC93" s="587">
        <v>-1.5290000000000004</v>
      </c>
      <c r="AD93" s="591">
        <v>-0.72699999999999987</v>
      </c>
      <c r="AE93" s="587">
        <v>-530.66700000000003</v>
      </c>
      <c r="AF93" s="591">
        <v>-506.8</v>
      </c>
      <c r="AG93" s="587">
        <v>-170.77200000000005</v>
      </c>
      <c r="AH93" s="591">
        <v>-176.06400000000002</v>
      </c>
      <c r="CS93" s="85"/>
      <c r="CT93" s="85"/>
      <c r="CU93" s="85"/>
      <c r="CV93" s="85"/>
      <c r="CW93" s="85"/>
      <c r="CX93" s="85"/>
      <c r="CY93" s="85"/>
      <c r="CZ93" s="85"/>
      <c r="DA93" s="85"/>
      <c r="DB93" s="85"/>
      <c r="DC93" s="85"/>
      <c r="DD93" s="85"/>
      <c r="DE93" s="85"/>
      <c r="DF93" s="85"/>
    </row>
    <row r="94" spans="1:110">
      <c r="A94" s="160"/>
      <c r="B94" s="161" t="s">
        <v>390</v>
      </c>
      <c r="C94" s="587">
        <v>0</v>
      </c>
      <c r="D94" s="591">
        <v>0</v>
      </c>
      <c r="E94" s="587">
        <v>0</v>
      </c>
      <c r="F94" s="591">
        <v>0</v>
      </c>
      <c r="G94" s="587">
        <v>-142.69200000000001</v>
      </c>
      <c r="H94" s="591">
        <v>-161.26599999999999</v>
      </c>
      <c r="I94" s="587">
        <v>-28.831000000000003</v>
      </c>
      <c r="J94" s="591">
        <v>-64.215999999999994</v>
      </c>
      <c r="K94" s="587">
        <v>-473.399</v>
      </c>
      <c r="L94" s="591">
        <v>-479.19499999999999</v>
      </c>
      <c r="M94" s="587">
        <v>-165.97800000000001</v>
      </c>
      <c r="N94" s="591">
        <v>-147.47399999999999</v>
      </c>
      <c r="O94" s="587">
        <v>-162.22800000000001</v>
      </c>
      <c r="P94" s="591">
        <v>-138.84899999999999</v>
      </c>
      <c r="Q94" s="587">
        <v>-53.708000000000013</v>
      </c>
      <c r="R94" s="591">
        <v>-42.237999999999985</v>
      </c>
      <c r="S94" s="587">
        <v>0</v>
      </c>
      <c r="T94" s="591">
        <v>0</v>
      </c>
      <c r="U94" s="587">
        <v>0</v>
      </c>
      <c r="V94" s="591">
        <v>0</v>
      </c>
      <c r="W94" s="587">
        <v>-16.13</v>
      </c>
      <c r="X94" s="591">
        <v>-15.053000000000001</v>
      </c>
      <c r="Y94" s="587">
        <v>-6.7379999999999995</v>
      </c>
      <c r="Z94" s="591">
        <v>-5.2710000000000008</v>
      </c>
      <c r="AA94" s="587">
        <v>-26.277000000000001</v>
      </c>
      <c r="AB94" s="591">
        <v>-10.919</v>
      </c>
      <c r="AC94" s="587">
        <v>-16.791</v>
      </c>
      <c r="AD94" s="591">
        <v>-3.2300000000000004</v>
      </c>
      <c r="AE94" s="587">
        <v>-820.726</v>
      </c>
      <c r="AF94" s="591">
        <v>-805.28200000000004</v>
      </c>
      <c r="AG94" s="587">
        <v>-272.04600000000005</v>
      </c>
      <c r="AH94" s="591">
        <v>-262.42900000000009</v>
      </c>
      <c r="CS94" s="85"/>
      <c r="CT94" s="85"/>
      <c r="CU94" s="85"/>
      <c r="CV94" s="85"/>
      <c r="CW94" s="85"/>
      <c r="CX94" s="85"/>
      <c r="CY94" s="85"/>
      <c r="CZ94" s="85"/>
      <c r="DA94" s="85"/>
      <c r="DB94" s="85"/>
      <c r="DC94" s="85"/>
      <c r="DD94" s="85"/>
      <c r="DE94" s="85"/>
      <c r="DF94" s="85"/>
    </row>
    <row r="95" spans="1:110">
      <c r="A95" s="169"/>
      <c r="B95" s="169"/>
      <c r="C95" s="169"/>
      <c r="D95" s="169"/>
      <c r="E95" s="702"/>
      <c r="F95" s="702"/>
      <c r="G95" s="169"/>
      <c r="H95" s="169"/>
      <c r="I95" s="702"/>
      <c r="J95" s="702"/>
      <c r="K95" s="169"/>
      <c r="L95" s="702"/>
      <c r="M95" s="702"/>
      <c r="N95" s="702"/>
      <c r="O95" s="169"/>
      <c r="P95" s="169"/>
      <c r="Q95" s="702"/>
      <c r="R95" s="702"/>
      <c r="S95" s="169"/>
      <c r="T95" s="169"/>
      <c r="U95" s="702"/>
      <c r="V95" s="702"/>
      <c r="W95" s="169"/>
      <c r="X95" s="169"/>
      <c r="Y95" s="702"/>
      <c r="Z95" s="702"/>
      <c r="AA95" s="169"/>
      <c r="AB95" s="169"/>
      <c r="AC95" s="702"/>
      <c r="AD95" s="702"/>
      <c r="AE95" s="169"/>
      <c r="AF95" s="169"/>
      <c r="AG95" s="702"/>
      <c r="AH95" s="702"/>
      <c r="AI95" s="169"/>
      <c r="CS95" s="85"/>
      <c r="CT95" s="85"/>
      <c r="CU95" s="85"/>
      <c r="CV95" s="85"/>
      <c r="CW95" s="85"/>
      <c r="CX95" s="85"/>
      <c r="CY95" s="85"/>
      <c r="CZ95" s="85"/>
      <c r="DA95" s="85"/>
      <c r="DB95" s="85"/>
      <c r="DC95" s="85"/>
      <c r="DD95" s="85"/>
      <c r="DE95" s="85"/>
      <c r="DF95" s="85"/>
    </row>
    <row r="96" spans="1:110" s="168" customFormat="1">
      <c r="A96" s="158" t="s">
        <v>391</v>
      </c>
      <c r="B96" s="159"/>
      <c r="C96" s="596">
        <v>0</v>
      </c>
      <c r="D96" s="593">
        <v>0</v>
      </c>
      <c r="E96" s="596">
        <v>0</v>
      </c>
      <c r="F96" s="593">
        <v>0</v>
      </c>
      <c r="G96" s="596">
        <v>170.852</v>
      </c>
      <c r="H96" s="593">
        <v>57.881999999999998</v>
      </c>
      <c r="I96" s="596">
        <v>2.2779999999999916</v>
      </c>
      <c r="J96" s="593">
        <v>26.152999999999999</v>
      </c>
      <c r="K96" s="596">
        <v>1554.6320000000001</v>
      </c>
      <c r="L96" s="593">
        <v>1720.1110000000001</v>
      </c>
      <c r="M96" s="596">
        <v>542.70800000000008</v>
      </c>
      <c r="N96" s="593">
        <v>519.70000000000005</v>
      </c>
      <c r="O96" s="596">
        <v>1226.31</v>
      </c>
      <c r="P96" s="593">
        <v>1122.0519999999999</v>
      </c>
      <c r="Q96" s="596">
        <v>438.51499999999999</v>
      </c>
      <c r="R96" s="593">
        <v>337.46699999999987</v>
      </c>
      <c r="S96" s="596">
        <v>0</v>
      </c>
      <c r="T96" s="593">
        <v>0</v>
      </c>
      <c r="U96" s="596">
        <v>0</v>
      </c>
      <c r="V96" s="593">
        <v>0</v>
      </c>
      <c r="W96" s="596">
        <v>154.435</v>
      </c>
      <c r="X96" s="593">
        <v>123.96899999999999</v>
      </c>
      <c r="Y96" s="596">
        <v>54.468000000000004</v>
      </c>
      <c r="Z96" s="593">
        <v>59.807999999999993</v>
      </c>
      <c r="AA96" s="596">
        <v>-0.377</v>
      </c>
      <c r="AB96" s="593">
        <v>-13.016999999999999</v>
      </c>
      <c r="AC96" s="596">
        <v>-8.729000000000001</v>
      </c>
      <c r="AD96" s="593">
        <v>-3.9909999999999997</v>
      </c>
      <c r="AE96" s="596">
        <v>3105.8519999999999</v>
      </c>
      <c r="AF96" s="593">
        <v>3010.9969999999998</v>
      </c>
      <c r="AG96" s="596">
        <v>1029.2399999999998</v>
      </c>
      <c r="AH96" s="593">
        <v>939.13699999999972</v>
      </c>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c r="CN96" s="144"/>
      <c r="CO96" s="144"/>
      <c r="CP96" s="144"/>
      <c r="CQ96" s="144"/>
      <c r="CR96" s="144"/>
      <c r="CS96" s="144"/>
      <c r="CT96" s="144"/>
      <c r="CU96" s="144"/>
      <c r="CV96" s="144"/>
      <c r="CW96" s="144"/>
      <c r="CX96" s="144"/>
      <c r="CY96" s="144"/>
      <c r="CZ96" s="144"/>
      <c r="DA96" s="144"/>
      <c r="DB96" s="144"/>
      <c r="DC96" s="144"/>
      <c r="DD96" s="144"/>
      <c r="DE96" s="144"/>
      <c r="DF96" s="144"/>
    </row>
    <row r="97" spans="1:110">
      <c r="A97" s="169"/>
      <c r="B97" s="169"/>
      <c r="C97" s="169"/>
      <c r="D97" s="169"/>
      <c r="E97" s="702"/>
      <c r="F97" s="702"/>
      <c r="G97" s="169"/>
      <c r="H97" s="169"/>
      <c r="I97" s="702"/>
      <c r="J97" s="702"/>
      <c r="K97" s="169"/>
      <c r="L97" s="702"/>
      <c r="M97" s="702"/>
      <c r="N97" s="702"/>
      <c r="O97" s="169"/>
      <c r="P97" s="169"/>
      <c r="Q97" s="702"/>
      <c r="R97" s="702"/>
      <c r="S97" s="169"/>
      <c r="T97" s="169"/>
      <c r="U97" s="702"/>
      <c r="V97" s="702"/>
      <c r="W97" s="169"/>
      <c r="X97" s="169"/>
      <c r="Y97" s="702"/>
      <c r="Z97" s="702"/>
      <c r="AA97" s="169"/>
      <c r="AB97" s="169"/>
      <c r="AC97" s="702"/>
      <c r="AD97" s="702"/>
      <c r="AE97" s="169"/>
      <c r="AF97" s="169"/>
      <c r="AG97" s="702"/>
      <c r="AH97" s="702"/>
      <c r="AI97" s="169"/>
      <c r="CS97" s="85"/>
      <c r="CT97" s="85"/>
      <c r="CU97" s="85"/>
      <c r="CV97" s="85"/>
      <c r="CW97" s="85"/>
      <c r="CX97" s="85"/>
      <c r="CY97" s="85"/>
      <c r="CZ97" s="85"/>
      <c r="DA97" s="85"/>
      <c r="DB97" s="85"/>
      <c r="DC97" s="85"/>
      <c r="DD97" s="85"/>
      <c r="DE97" s="85"/>
      <c r="DF97" s="85"/>
    </row>
    <row r="98" spans="1:110">
      <c r="A98" s="164"/>
      <c r="B98" s="165" t="s">
        <v>392</v>
      </c>
      <c r="C98" s="587">
        <v>0</v>
      </c>
      <c r="D98" s="591">
        <v>0</v>
      </c>
      <c r="E98" s="587">
        <v>0</v>
      </c>
      <c r="F98" s="591">
        <v>0</v>
      </c>
      <c r="G98" s="587">
        <v>-119.075</v>
      </c>
      <c r="H98" s="591">
        <v>-117.756</v>
      </c>
      <c r="I98" s="587">
        <v>-33.081000000000003</v>
      </c>
      <c r="J98" s="591">
        <v>-44.924000000000007</v>
      </c>
      <c r="K98" s="587">
        <v>-583.13800000000003</v>
      </c>
      <c r="L98" s="591">
        <v>-519.13099999999997</v>
      </c>
      <c r="M98" s="587">
        <v>-208.77800000000002</v>
      </c>
      <c r="N98" s="591">
        <v>-171.36899999999997</v>
      </c>
      <c r="O98" s="587">
        <v>-169.017</v>
      </c>
      <c r="P98" s="591">
        <v>-170.10400000000001</v>
      </c>
      <c r="Q98" s="587">
        <v>-59.253999999999991</v>
      </c>
      <c r="R98" s="591">
        <v>-56.197000000000017</v>
      </c>
      <c r="S98" s="587">
        <v>0</v>
      </c>
      <c r="T98" s="591">
        <v>0</v>
      </c>
      <c r="U98" s="587">
        <v>0</v>
      </c>
      <c r="V98" s="591">
        <v>0</v>
      </c>
      <c r="W98" s="587">
        <v>-37.973999999999997</v>
      </c>
      <c r="X98" s="591">
        <v>-37.027999999999999</v>
      </c>
      <c r="Y98" s="587">
        <v>-12.630999999999997</v>
      </c>
      <c r="Z98" s="591">
        <v>-12.143999999999998</v>
      </c>
      <c r="AA98" s="587">
        <v>-7.0410000000000004</v>
      </c>
      <c r="AB98" s="591">
        <v>0</v>
      </c>
      <c r="AC98" s="587">
        <v>-2.4020000000000001</v>
      </c>
      <c r="AD98" s="591">
        <v>0</v>
      </c>
      <c r="AE98" s="587">
        <v>-916.245</v>
      </c>
      <c r="AF98" s="591">
        <v>-844.01900000000001</v>
      </c>
      <c r="AG98" s="587">
        <v>-316.14599999999996</v>
      </c>
      <c r="AH98" s="591">
        <v>-284.63400000000001</v>
      </c>
      <c r="CS98" s="85"/>
      <c r="CT98" s="85"/>
      <c r="CU98" s="85"/>
      <c r="CV98" s="85"/>
      <c r="CW98" s="85"/>
      <c r="CX98" s="85"/>
      <c r="CY98" s="85"/>
      <c r="CZ98" s="85"/>
      <c r="DA98" s="85"/>
      <c r="DB98" s="85"/>
      <c r="DC98" s="85"/>
      <c r="DD98" s="85"/>
      <c r="DE98" s="85"/>
      <c r="DF98" s="85"/>
    </row>
    <row r="99" spans="1:110">
      <c r="A99" s="164"/>
      <c r="B99" s="165" t="s">
        <v>393</v>
      </c>
      <c r="C99" s="587">
        <v>0</v>
      </c>
      <c r="D99" s="591">
        <v>0</v>
      </c>
      <c r="E99" s="587">
        <v>0</v>
      </c>
      <c r="F99" s="591">
        <v>0</v>
      </c>
      <c r="G99" s="587">
        <v>-1.9E-2</v>
      </c>
      <c r="H99" s="591">
        <v>-0.93899999999999995</v>
      </c>
      <c r="I99" s="587">
        <v>-1.2999999999999999E-2</v>
      </c>
      <c r="J99" s="591">
        <v>0.10300000000000009</v>
      </c>
      <c r="K99" s="587">
        <v>0</v>
      </c>
      <c r="L99" s="591">
        <v>0</v>
      </c>
      <c r="M99" s="587">
        <v>0</v>
      </c>
      <c r="N99" s="591">
        <v>0</v>
      </c>
      <c r="O99" s="587">
        <v>6.3109999999999999</v>
      </c>
      <c r="P99" s="591">
        <v>0</v>
      </c>
      <c r="Q99" s="587">
        <v>0.18200000000000038</v>
      </c>
      <c r="R99" s="591">
        <v>0</v>
      </c>
      <c r="S99" s="587">
        <v>0</v>
      </c>
      <c r="T99" s="591">
        <v>0</v>
      </c>
      <c r="U99" s="587">
        <v>0</v>
      </c>
      <c r="V99" s="591">
        <v>0</v>
      </c>
      <c r="W99" s="587">
        <v>-0.27200000000000002</v>
      </c>
      <c r="X99" s="591">
        <v>-4.1269999999999998</v>
      </c>
      <c r="Y99" s="587">
        <v>-0.27200000000000002</v>
      </c>
      <c r="Z99" s="591">
        <v>0</v>
      </c>
      <c r="AA99" s="587">
        <v>0</v>
      </c>
      <c r="AB99" s="591">
        <v>0</v>
      </c>
      <c r="AC99" s="587">
        <v>0</v>
      </c>
      <c r="AD99" s="591">
        <v>0</v>
      </c>
      <c r="AE99" s="587">
        <v>6.02</v>
      </c>
      <c r="AF99" s="591">
        <v>-5.0659999999999998</v>
      </c>
      <c r="AG99" s="587">
        <v>-0.10300000000000065</v>
      </c>
      <c r="AH99" s="591">
        <v>0.10299999999999976</v>
      </c>
      <c r="CS99" s="85"/>
      <c r="CT99" s="85"/>
      <c r="CU99" s="85"/>
      <c r="CV99" s="85"/>
      <c r="CW99" s="85"/>
      <c r="CX99" s="85"/>
      <c r="CY99" s="85"/>
      <c r="CZ99" s="85"/>
      <c r="DA99" s="85"/>
      <c r="DB99" s="85"/>
      <c r="DC99" s="85"/>
      <c r="DD99" s="85"/>
      <c r="DE99" s="85"/>
      <c r="DF99" s="85"/>
    </row>
    <row r="100" spans="1:110" ht="25.5">
      <c r="A100" s="164"/>
      <c r="B100" s="165" t="s">
        <v>394</v>
      </c>
      <c r="C100" s="587">
        <v>0</v>
      </c>
      <c r="D100" s="591">
        <v>0</v>
      </c>
      <c r="E100" s="587">
        <v>0</v>
      </c>
      <c r="F100" s="591">
        <v>0</v>
      </c>
      <c r="G100" s="587">
        <v>-41.936</v>
      </c>
      <c r="H100" s="591">
        <v>-22.588999999999999</v>
      </c>
      <c r="I100" s="587">
        <v>-13.556999999999999</v>
      </c>
      <c r="J100" s="591">
        <v>-10.644999999999998</v>
      </c>
      <c r="K100" s="587">
        <v>-187.01900000000001</v>
      </c>
      <c r="L100" s="591">
        <v>-159.114</v>
      </c>
      <c r="M100" s="587">
        <v>-54.557000000000016</v>
      </c>
      <c r="N100" s="591">
        <v>-41.032000000000011</v>
      </c>
      <c r="O100" s="587">
        <v>-15.992000000000001</v>
      </c>
      <c r="P100" s="591">
        <v>-11.396000000000001</v>
      </c>
      <c r="Q100" s="587">
        <v>-5.2800000000000011</v>
      </c>
      <c r="R100" s="591">
        <v>-5.1860000000000008</v>
      </c>
      <c r="S100" s="587">
        <v>0</v>
      </c>
      <c r="T100" s="591">
        <v>0</v>
      </c>
      <c r="U100" s="587">
        <v>0</v>
      </c>
      <c r="V100" s="591">
        <v>0</v>
      </c>
      <c r="W100" s="587">
        <v>1.9E-2</v>
      </c>
      <c r="X100" s="591">
        <v>-3.5000000000000003E-2</v>
      </c>
      <c r="Y100" s="587">
        <v>-7.2999999999999995E-2</v>
      </c>
      <c r="Z100" s="591">
        <v>1.6999999999999994E-2</v>
      </c>
      <c r="AA100" s="587">
        <v>-1.0999999999999999E-2</v>
      </c>
      <c r="AB100" s="591">
        <v>0</v>
      </c>
      <c r="AC100" s="587">
        <v>0</v>
      </c>
      <c r="AD100" s="591">
        <v>0</v>
      </c>
      <c r="AE100" s="587">
        <v>-244.93899999999999</v>
      </c>
      <c r="AF100" s="591">
        <v>-193.13399999999999</v>
      </c>
      <c r="AG100" s="587">
        <v>-73.466999999999985</v>
      </c>
      <c r="AH100" s="591">
        <v>-56.845999999999975</v>
      </c>
      <c r="CS100" s="85"/>
      <c r="CT100" s="85"/>
      <c r="CU100" s="85"/>
      <c r="CV100" s="85"/>
      <c r="CW100" s="85"/>
      <c r="CX100" s="85"/>
      <c r="CY100" s="85"/>
      <c r="CZ100" s="85"/>
      <c r="DA100" s="85"/>
      <c r="DB100" s="85"/>
      <c r="DC100" s="85"/>
      <c r="DD100" s="85"/>
      <c r="DE100" s="85"/>
      <c r="DF100" s="85"/>
    </row>
    <row r="101" spans="1:110">
      <c r="A101" s="169"/>
      <c r="B101" s="169"/>
      <c r="C101" s="169"/>
      <c r="D101" s="169"/>
      <c r="E101" s="702"/>
      <c r="F101" s="702"/>
      <c r="G101" s="169"/>
      <c r="H101" s="169"/>
      <c r="I101" s="702"/>
      <c r="J101" s="702"/>
      <c r="K101" s="169"/>
      <c r="L101" s="702"/>
      <c r="M101" s="702"/>
      <c r="N101" s="702"/>
      <c r="O101" s="169"/>
      <c r="P101" s="169"/>
      <c r="Q101" s="702"/>
      <c r="R101" s="702"/>
      <c r="S101" s="169"/>
      <c r="T101" s="169"/>
      <c r="U101" s="702"/>
      <c r="V101" s="702"/>
      <c r="W101" s="169"/>
      <c r="X101" s="169"/>
      <c r="Y101" s="702"/>
      <c r="Z101" s="702"/>
      <c r="AA101" s="169"/>
      <c r="AB101" s="169"/>
      <c r="AC101" s="702"/>
      <c r="AD101" s="702"/>
      <c r="AE101" s="169"/>
      <c r="AF101" s="169"/>
      <c r="AG101" s="702"/>
      <c r="AH101" s="702"/>
      <c r="AI101" s="169"/>
      <c r="CS101" s="85"/>
      <c r="CT101" s="85"/>
      <c r="CU101" s="85"/>
      <c r="CV101" s="85"/>
      <c r="CW101" s="85"/>
      <c r="CX101" s="85"/>
      <c r="CY101" s="85"/>
      <c r="CZ101" s="85"/>
      <c r="DA101" s="85"/>
      <c r="DB101" s="85"/>
      <c r="DC101" s="85"/>
      <c r="DD101" s="85"/>
      <c r="DE101" s="85"/>
      <c r="DF101" s="85"/>
    </row>
    <row r="102" spans="1:110" s="168" customFormat="1">
      <c r="A102" s="158" t="s">
        <v>395</v>
      </c>
      <c r="B102" s="159"/>
      <c r="C102" s="596">
        <v>0</v>
      </c>
      <c r="D102" s="590">
        <v>0</v>
      </c>
      <c r="E102" s="596">
        <v>0</v>
      </c>
      <c r="F102" s="590">
        <v>0</v>
      </c>
      <c r="G102" s="596">
        <v>9.8219999999999992</v>
      </c>
      <c r="H102" s="590">
        <v>-83.402000000000001</v>
      </c>
      <c r="I102" s="596">
        <v>-44.373000000000005</v>
      </c>
      <c r="J102" s="590">
        <v>-29.313000000000002</v>
      </c>
      <c r="K102" s="596">
        <v>784.47500000000002</v>
      </c>
      <c r="L102" s="590">
        <v>1041.866</v>
      </c>
      <c r="M102" s="596">
        <v>279.37300000000005</v>
      </c>
      <c r="N102" s="590">
        <v>307.29899999999998</v>
      </c>
      <c r="O102" s="596">
        <v>1047.6120000000001</v>
      </c>
      <c r="P102" s="590">
        <v>940.55200000000002</v>
      </c>
      <c r="Q102" s="596">
        <v>374.16300000000012</v>
      </c>
      <c r="R102" s="590">
        <v>276.08400000000006</v>
      </c>
      <c r="S102" s="596">
        <v>0</v>
      </c>
      <c r="T102" s="590">
        <v>0</v>
      </c>
      <c r="U102" s="596">
        <v>0</v>
      </c>
      <c r="V102" s="590">
        <v>0</v>
      </c>
      <c r="W102" s="596">
        <v>116.208</v>
      </c>
      <c r="X102" s="590">
        <v>82.778999999999996</v>
      </c>
      <c r="Y102" s="596">
        <v>41.492000000000004</v>
      </c>
      <c r="Z102" s="590">
        <v>47.680999999999997</v>
      </c>
      <c r="AA102" s="596">
        <v>-7.4290000000000003</v>
      </c>
      <c r="AB102" s="590">
        <v>-13.016999999999999</v>
      </c>
      <c r="AC102" s="596">
        <v>-11.131</v>
      </c>
      <c r="AD102" s="590">
        <v>-3.9909999999999997</v>
      </c>
      <c r="AE102" s="596">
        <v>1950.6880000000001</v>
      </c>
      <c r="AF102" s="590">
        <v>1968.778</v>
      </c>
      <c r="AG102" s="596">
        <v>639.52400000000011</v>
      </c>
      <c r="AH102" s="590">
        <v>597.76</v>
      </c>
      <c r="AI102" s="686"/>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c r="CN102" s="144"/>
      <c r="CO102" s="144"/>
      <c r="CP102" s="144"/>
      <c r="CQ102" s="144"/>
      <c r="CR102" s="144"/>
      <c r="CS102" s="144"/>
      <c r="CT102" s="144"/>
      <c r="CU102" s="144"/>
      <c r="CV102" s="144"/>
      <c r="CW102" s="144"/>
      <c r="CX102" s="144"/>
      <c r="CY102" s="144"/>
      <c r="CZ102" s="144"/>
      <c r="DA102" s="144"/>
      <c r="DB102" s="144"/>
      <c r="DC102" s="144"/>
      <c r="DD102" s="144"/>
      <c r="DE102" s="144"/>
      <c r="DF102" s="144"/>
    </row>
    <row r="103" spans="1:110">
      <c r="A103" s="169"/>
      <c r="B103" s="169"/>
      <c r="C103" s="169"/>
      <c r="D103" s="169"/>
      <c r="E103" s="702"/>
      <c r="F103" s="702"/>
      <c r="G103" s="169"/>
      <c r="H103" s="169"/>
      <c r="I103" s="702"/>
      <c r="J103" s="702"/>
      <c r="K103" s="169"/>
      <c r="L103" s="702"/>
      <c r="M103" s="702"/>
      <c r="N103" s="702"/>
      <c r="O103" s="169"/>
      <c r="P103" s="169"/>
      <c r="Q103" s="702"/>
      <c r="R103" s="702"/>
      <c r="S103" s="169"/>
      <c r="T103" s="169"/>
      <c r="U103" s="702"/>
      <c r="V103" s="702"/>
      <c r="W103" s="169"/>
      <c r="X103" s="169"/>
      <c r="Y103" s="702"/>
      <c r="Z103" s="702"/>
      <c r="AA103" s="169"/>
      <c r="AB103" s="169"/>
      <c r="AC103" s="702"/>
      <c r="AD103" s="702"/>
      <c r="AE103" s="169"/>
      <c r="AF103" s="169"/>
      <c r="AG103" s="702"/>
      <c r="AH103" s="702"/>
      <c r="AI103" s="169"/>
      <c r="CS103" s="85"/>
      <c r="CT103" s="85"/>
      <c r="CU103" s="85"/>
      <c r="CV103" s="85"/>
      <c r="CW103" s="85"/>
      <c r="CX103" s="85"/>
      <c r="CY103" s="85"/>
      <c r="CZ103" s="85"/>
      <c r="DA103" s="85"/>
      <c r="DB103" s="85"/>
      <c r="DC103" s="85"/>
      <c r="DD103" s="85"/>
      <c r="DE103" s="85"/>
      <c r="DF103" s="85"/>
    </row>
    <row r="104" spans="1:110" s="168" customFormat="1">
      <c r="A104" s="158" t="s">
        <v>396</v>
      </c>
      <c r="B104" s="159"/>
      <c r="C104" s="596">
        <v>0</v>
      </c>
      <c r="D104" s="590">
        <v>0</v>
      </c>
      <c r="E104" s="596">
        <v>0</v>
      </c>
      <c r="F104" s="590">
        <v>0</v>
      </c>
      <c r="G104" s="596">
        <v>9.5990000000000002</v>
      </c>
      <c r="H104" s="590">
        <v>74.165999999999997</v>
      </c>
      <c r="I104" s="596">
        <v>-13.041</v>
      </c>
      <c r="J104" s="590">
        <v>31.47</v>
      </c>
      <c r="K104" s="596">
        <v>-352.81599999999997</v>
      </c>
      <c r="L104" s="590">
        <v>-474.28899999999999</v>
      </c>
      <c r="M104" s="596">
        <v>-121.70999999999998</v>
      </c>
      <c r="N104" s="590">
        <v>-94.531999999999982</v>
      </c>
      <c r="O104" s="596">
        <v>-228.36199999999999</v>
      </c>
      <c r="P104" s="590">
        <v>-187.00299999999999</v>
      </c>
      <c r="Q104" s="596">
        <v>-70.936000000000007</v>
      </c>
      <c r="R104" s="590">
        <v>-56.47999999999999</v>
      </c>
      <c r="S104" s="596">
        <v>0</v>
      </c>
      <c r="T104" s="590">
        <v>0</v>
      </c>
      <c r="U104" s="596">
        <v>0</v>
      </c>
      <c r="V104" s="590">
        <v>0</v>
      </c>
      <c r="W104" s="596">
        <v>-6.1139999999999999</v>
      </c>
      <c r="X104" s="590">
        <v>-8.9939999999999998</v>
      </c>
      <c r="Y104" s="596">
        <v>-1.2889999999999997</v>
      </c>
      <c r="Z104" s="590">
        <v>-3.1239999999999997</v>
      </c>
      <c r="AA104" s="596">
        <v>4.0609999999999999</v>
      </c>
      <c r="AB104" s="590">
        <v>-32.869999999999997</v>
      </c>
      <c r="AC104" s="596">
        <v>0.32899999999999974</v>
      </c>
      <c r="AD104" s="590">
        <v>30.491</v>
      </c>
      <c r="AE104" s="596">
        <v>-573.63199999999995</v>
      </c>
      <c r="AF104" s="590">
        <v>-628.99</v>
      </c>
      <c r="AG104" s="596">
        <v>-206.64699999999993</v>
      </c>
      <c r="AH104" s="590">
        <v>-92.174999999999955</v>
      </c>
      <c r="AI104" s="686"/>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c r="CN104" s="144"/>
      <c r="CO104" s="144"/>
      <c r="CP104" s="144"/>
      <c r="CQ104" s="144"/>
      <c r="CR104" s="144"/>
      <c r="CS104" s="144"/>
      <c r="CT104" s="144"/>
      <c r="CU104" s="144"/>
      <c r="CV104" s="144"/>
      <c r="CW104" s="144"/>
      <c r="CX104" s="144"/>
      <c r="CY104" s="144"/>
      <c r="CZ104" s="144"/>
      <c r="DA104" s="144"/>
      <c r="DB104" s="144"/>
      <c r="DC104" s="144"/>
      <c r="DD104" s="144"/>
      <c r="DE104" s="144"/>
      <c r="DF104" s="144"/>
    </row>
    <row r="105" spans="1:110" s="168" customFormat="1">
      <c r="A105" s="158"/>
      <c r="B105" s="166" t="s">
        <v>397</v>
      </c>
      <c r="C105" s="596">
        <v>0</v>
      </c>
      <c r="D105" s="590">
        <v>0</v>
      </c>
      <c r="E105" s="596">
        <v>0</v>
      </c>
      <c r="F105" s="590">
        <v>0</v>
      </c>
      <c r="G105" s="596">
        <v>15.217000000000001</v>
      </c>
      <c r="H105" s="590">
        <v>35.36</v>
      </c>
      <c r="I105" s="596">
        <v>7.6490000000000009</v>
      </c>
      <c r="J105" s="590">
        <v>7.5389999999999979</v>
      </c>
      <c r="K105" s="596">
        <v>194.83199999999999</v>
      </c>
      <c r="L105" s="590">
        <v>221.39</v>
      </c>
      <c r="M105" s="596">
        <v>63.460999999999984</v>
      </c>
      <c r="N105" s="590">
        <v>62.949999999999989</v>
      </c>
      <c r="O105" s="596">
        <v>19.98</v>
      </c>
      <c r="P105" s="590">
        <v>31.128</v>
      </c>
      <c r="Q105" s="596">
        <v>6.277000000000001</v>
      </c>
      <c r="R105" s="590">
        <v>7.7079999999999984</v>
      </c>
      <c r="S105" s="596">
        <v>0</v>
      </c>
      <c r="T105" s="590">
        <v>0</v>
      </c>
      <c r="U105" s="596">
        <v>0</v>
      </c>
      <c r="V105" s="590">
        <v>0</v>
      </c>
      <c r="W105" s="596">
        <v>3.3570000000000002</v>
      </c>
      <c r="X105" s="590">
        <v>3.0329999999999999</v>
      </c>
      <c r="Y105" s="596">
        <v>1.032</v>
      </c>
      <c r="Z105" s="590">
        <v>0.7799999999999998</v>
      </c>
      <c r="AA105" s="596">
        <v>46.313000000000002</v>
      </c>
      <c r="AB105" s="590">
        <v>44.085000000000001</v>
      </c>
      <c r="AC105" s="596">
        <v>10.830000000000005</v>
      </c>
      <c r="AD105" s="590">
        <v>31.259</v>
      </c>
      <c r="AE105" s="596">
        <v>279.69900000000001</v>
      </c>
      <c r="AF105" s="590">
        <v>334.99599999999998</v>
      </c>
      <c r="AG105" s="596">
        <v>89.249000000000024</v>
      </c>
      <c r="AH105" s="590">
        <v>110.23599999999999</v>
      </c>
      <c r="AI105" s="169"/>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c r="CN105" s="144"/>
      <c r="CO105" s="144"/>
      <c r="CP105" s="144"/>
      <c r="CQ105" s="144"/>
      <c r="CR105" s="144"/>
      <c r="CS105" s="144"/>
      <c r="CT105" s="144"/>
      <c r="CU105" s="144"/>
      <c r="CV105" s="144"/>
      <c r="CW105" s="144"/>
      <c r="CX105" s="144"/>
      <c r="CY105" s="144"/>
      <c r="CZ105" s="144"/>
      <c r="DA105" s="144"/>
      <c r="DB105" s="144"/>
      <c r="DC105" s="144"/>
      <c r="DD105" s="144"/>
      <c r="DE105" s="144"/>
      <c r="DF105" s="144"/>
    </row>
    <row r="106" spans="1:110">
      <c r="A106" s="164"/>
      <c r="B106" s="171" t="s">
        <v>328</v>
      </c>
      <c r="C106" s="598">
        <v>0</v>
      </c>
      <c r="D106" s="591">
        <v>0</v>
      </c>
      <c r="E106" s="598">
        <v>0</v>
      </c>
      <c r="F106" s="591">
        <v>0</v>
      </c>
      <c r="G106" s="598">
        <v>6.391</v>
      </c>
      <c r="H106" s="591">
        <v>17.355</v>
      </c>
      <c r="I106" s="598">
        <v>3.6619999999999999</v>
      </c>
      <c r="J106" s="591">
        <v>4.2390000000000008</v>
      </c>
      <c r="K106" s="598">
        <v>26.548999999999999</v>
      </c>
      <c r="L106" s="591">
        <v>58.999000000000002</v>
      </c>
      <c r="M106" s="598">
        <v>3.6819999999999986</v>
      </c>
      <c r="N106" s="591">
        <v>23.602000000000004</v>
      </c>
      <c r="O106" s="598">
        <v>10.654999999999999</v>
      </c>
      <c r="P106" s="591">
        <v>11.667</v>
      </c>
      <c r="Q106" s="598">
        <v>3.3259999999999996</v>
      </c>
      <c r="R106" s="591">
        <v>2.859</v>
      </c>
      <c r="S106" s="598">
        <v>0</v>
      </c>
      <c r="T106" s="591">
        <v>0</v>
      </c>
      <c r="U106" s="598">
        <v>0</v>
      </c>
      <c r="V106" s="591">
        <v>0</v>
      </c>
      <c r="W106" s="598">
        <v>0.27200000000000002</v>
      </c>
      <c r="X106" s="591">
        <v>0.13700000000000001</v>
      </c>
      <c r="Y106" s="598">
        <v>0.10600000000000001</v>
      </c>
      <c r="Z106" s="591">
        <v>4.7000000000000014E-2</v>
      </c>
      <c r="AA106" s="598">
        <v>46.325000000000003</v>
      </c>
      <c r="AB106" s="591">
        <v>44.085000000000001</v>
      </c>
      <c r="AC106" s="598">
        <v>10.834000000000003</v>
      </c>
      <c r="AD106" s="591">
        <v>31.244</v>
      </c>
      <c r="AE106" s="598">
        <v>90.191999999999993</v>
      </c>
      <c r="AF106" s="591">
        <v>132.24299999999999</v>
      </c>
      <c r="AG106" s="598">
        <v>21.61</v>
      </c>
      <c r="AH106" s="591">
        <v>61.991</v>
      </c>
      <c r="AI106" s="169"/>
      <c r="CS106" s="85"/>
      <c r="CT106" s="85"/>
      <c r="CU106" s="85"/>
      <c r="CV106" s="85"/>
      <c r="CW106" s="85"/>
      <c r="CX106" s="85"/>
      <c r="CY106" s="85"/>
      <c r="CZ106" s="85"/>
      <c r="DA106" s="85"/>
      <c r="DB106" s="85"/>
      <c r="DC106" s="85"/>
      <c r="DD106" s="85"/>
      <c r="DE106" s="85"/>
      <c r="DF106" s="85"/>
    </row>
    <row r="107" spans="1:110">
      <c r="A107" s="164"/>
      <c r="B107" s="171" t="s">
        <v>398</v>
      </c>
      <c r="C107" s="587">
        <v>0</v>
      </c>
      <c r="D107" s="591">
        <v>0</v>
      </c>
      <c r="E107" s="587">
        <v>0</v>
      </c>
      <c r="F107" s="591">
        <v>0</v>
      </c>
      <c r="G107" s="587">
        <v>8.8260000000000005</v>
      </c>
      <c r="H107" s="591">
        <v>18.004999999999999</v>
      </c>
      <c r="I107" s="587">
        <v>3.9870000000000001</v>
      </c>
      <c r="J107" s="591">
        <v>3.2999999999999989</v>
      </c>
      <c r="K107" s="587">
        <v>168.28299999999999</v>
      </c>
      <c r="L107" s="591">
        <v>162.39099999999999</v>
      </c>
      <c r="M107" s="587">
        <v>59.778999999999982</v>
      </c>
      <c r="N107" s="591">
        <v>39.347999999999985</v>
      </c>
      <c r="O107" s="587">
        <v>9.3249999999999993</v>
      </c>
      <c r="P107" s="591">
        <v>19.460999999999999</v>
      </c>
      <c r="Q107" s="587">
        <v>2.9509999999999996</v>
      </c>
      <c r="R107" s="591">
        <v>4.8489999999999984</v>
      </c>
      <c r="S107" s="587">
        <v>0</v>
      </c>
      <c r="T107" s="591">
        <v>0</v>
      </c>
      <c r="U107" s="587">
        <v>0</v>
      </c>
      <c r="V107" s="591">
        <v>0</v>
      </c>
      <c r="W107" s="587">
        <v>3.085</v>
      </c>
      <c r="X107" s="591">
        <v>2.8959999999999999</v>
      </c>
      <c r="Y107" s="587">
        <v>0.92600000000000016</v>
      </c>
      <c r="Z107" s="591">
        <v>0.7330000000000001</v>
      </c>
      <c r="AA107" s="587">
        <v>-1.2E-2</v>
      </c>
      <c r="AB107" s="591">
        <v>0</v>
      </c>
      <c r="AC107" s="587">
        <v>-4.0000000000000001E-3</v>
      </c>
      <c r="AD107" s="591">
        <v>1.4999999999999999E-2</v>
      </c>
      <c r="AE107" s="587">
        <v>189.50700000000001</v>
      </c>
      <c r="AF107" s="591">
        <v>202.75299999999999</v>
      </c>
      <c r="AG107" s="587">
        <v>67.63900000000001</v>
      </c>
      <c r="AH107" s="591">
        <v>48.244999999999976</v>
      </c>
      <c r="AI107" s="169"/>
      <c r="CS107" s="85"/>
      <c r="CT107" s="85"/>
      <c r="CU107" s="85"/>
      <c r="CV107" s="85"/>
      <c r="CW107" s="85"/>
      <c r="CX107" s="85"/>
      <c r="CY107" s="85"/>
      <c r="CZ107" s="85"/>
      <c r="DA107" s="85"/>
      <c r="DB107" s="85"/>
      <c r="DC107" s="85"/>
      <c r="DD107" s="85"/>
      <c r="DE107" s="85"/>
      <c r="DF107" s="85"/>
    </row>
    <row r="108" spans="1:110" s="168" customFormat="1">
      <c r="A108" s="158"/>
      <c r="B108" s="166" t="s">
        <v>399</v>
      </c>
      <c r="C108" s="596">
        <v>0</v>
      </c>
      <c r="D108" s="590">
        <v>0</v>
      </c>
      <c r="E108" s="596">
        <v>0</v>
      </c>
      <c r="F108" s="590">
        <v>0</v>
      </c>
      <c r="G108" s="596">
        <v>-136.762</v>
      </c>
      <c r="H108" s="590">
        <v>-261.39</v>
      </c>
      <c r="I108" s="596">
        <v>-54.161000000000001</v>
      </c>
      <c r="J108" s="590">
        <v>-52.109999999999985</v>
      </c>
      <c r="K108" s="596">
        <v>-534.82899999999995</v>
      </c>
      <c r="L108" s="590">
        <v>-619.85</v>
      </c>
      <c r="M108" s="596">
        <v>-187.04099999999994</v>
      </c>
      <c r="N108" s="590">
        <v>-148.678</v>
      </c>
      <c r="O108" s="596">
        <v>-253.87100000000001</v>
      </c>
      <c r="P108" s="590">
        <v>-216.16399999999999</v>
      </c>
      <c r="Q108" s="596">
        <v>-77.424000000000007</v>
      </c>
      <c r="R108" s="590">
        <v>-64.75</v>
      </c>
      <c r="S108" s="596">
        <v>0</v>
      </c>
      <c r="T108" s="590">
        <v>0</v>
      </c>
      <c r="U108" s="596">
        <v>0</v>
      </c>
      <c r="V108" s="590">
        <v>0</v>
      </c>
      <c r="W108" s="596">
        <v>-8.8559999999999999</v>
      </c>
      <c r="X108" s="590">
        <v>-11.648</v>
      </c>
      <c r="Y108" s="596">
        <v>-2.6799999999999997</v>
      </c>
      <c r="Z108" s="590">
        <v>-3.3379999999999992</v>
      </c>
      <c r="AA108" s="596">
        <v>-28.207999999999998</v>
      </c>
      <c r="AB108" s="590">
        <v>-69.602000000000004</v>
      </c>
      <c r="AC108" s="596">
        <v>-9.4719999999999978</v>
      </c>
      <c r="AD108" s="590">
        <v>-12.292000000000002</v>
      </c>
      <c r="AE108" s="596">
        <v>-962.52599999999995</v>
      </c>
      <c r="AF108" s="590">
        <v>-1178.654</v>
      </c>
      <c r="AG108" s="596">
        <v>-330.77799999999991</v>
      </c>
      <c r="AH108" s="590">
        <v>-281.16800000000001</v>
      </c>
      <c r="AI108" s="686"/>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c r="CN108" s="144"/>
      <c r="CO108" s="144"/>
      <c r="CP108" s="144"/>
      <c r="CQ108" s="144"/>
      <c r="CR108" s="144"/>
      <c r="CS108" s="144"/>
      <c r="CT108" s="144"/>
      <c r="CU108" s="144"/>
      <c r="CV108" s="144"/>
      <c r="CW108" s="144"/>
      <c r="CX108" s="144"/>
      <c r="CY108" s="144"/>
      <c r="CZ108" s="144"/>
      <c r="DA108" s="144"/>
      <c r="DB108" s="144"/>
      <c r="DC108" s="144"/>
      <c r="DD108" s="144"/>
      <c r="DE108" s="144"/>
      <c r="DF108" s="144"/>
    </row>
    <row r="109" spans="1:110">
      <c r="A109" s="164"/>
      <c r="B109" s="171" t="s">
        <v>400</v>
      </c>
      <c r="C109" s="587">
        <v>0</v>
      </c>
      <c r="D109" s="591">
        <v>0</v>
      </c>
      <c r="E109" s="587">
        <v>0</v>
      </c>
      <c r="F109" s="591">
        <v>0</v>
      </c>
      <c r="G109" s="587">
        <v>-17.492000000000001</v>
      </c>
      <c r="H109" s="591">
        <v>-0.53300000000000003</v>
      </c>
      <c r="I109" s="587">
        <v>-14.231000000000002</v>
      </c>
      <c r="J109" s="591">
        <v>-0.52300000000000002</v>
      </c>
      <c r="K109" s="587">
        <v>-66.944999999999993</v>
      </c>
      <c r="L109" s="591">
        <v>-66.48</v>
      </c>
      <c r="M109" s="587">
        <v>-23.92499999999999</v>
      </c>
      <c r="N109" s="591">
        <v>-19.621000000000002</v>
      </c>
      <c r="O109" s="587">
        <v>-150.31399999999999</v>
      </c>
      <c r="P109" s="591">
        <v>-164.53</v>
      </c>
      <c r="Q109" s="587">
        <v>-50.889999999999986</v>
      </c>
      <c r="R109" s="591">
        <v>-51.150999999999996</v>
      </c>
      <c r="S109" s="587">
        <v>0</v>
      </c>
      <c r="T109" s="591">
        <v>0</v>
      </c>
      <c r="U109" s="587">
        <v>0</v>
      </c>
      <c r="V109" s="591">
        <v>0</v>
      </c>
      <c r="W109" s="587">
        <v>0</v>
      </c>
      <c r="X109" s="591">
        <v>0</v>
      </c>
      <c r="Y109" s="587">
        <v>0</v>
      </c>
      <c r="Z109" s="591">
        <v>0</v>
      </c>
      <c r="AA109" s="587">
        <v>-2.6520000000000001</v>
      </c>
      <c r="AB109" s="591">
        <v>-2.3540000000000001</v>
      </c>
      <c r="AC109" s="587">
        <v>-0.8</v>
      </c>
      <c r="AD109" s="591">
        <v>9.9999999999988987E-4</v>
      </c>
      <c r="AE109" s="587">
        <v>-237.40299999999999</v>
      </c>
      <c r="AF109" s="591">
        <v>-233.89699999999999</v>
      </c>
      <c r="AG109" s="587">
        <v>-89.846000000000004</v>
      </c>
      <c r="AH109" s="591">
        <v>-71.293999999999983</v>
      </c>
      <c r="AI109" s="169"/>
      <c r="CS109" s="85"/>
      <c r="CT109" s="85"/>
      <c r="CU109" s="85"/>
      <c r="CV109" s="85"/>
      <c r="CW109" s="85"/>
      <c r="CX109" s="85"/>
      <c r="CY109" s="85"/>
      <c r="CZ109" s="85"/>
      <c r="DA109" s="85"/>
      <c r="DB109" s="85"/>
      <c r="DC109" s="85"/>
      <c r="DD109" s="85"/>
      <c r="DE109" s="85"/>
      <c r="DF109" s="85"/>
    </row>
    <row r="110" spans="1:110">
      <c r="A110" s="164"/>
      <c r="B110" s="171" t="s">
        <v>401</v>
      </c>
      <c r="C110" s="587">
        <v>0</v>
      </c>
      <c r="D110" s="591">
        <v>0</v>
      </c>
      <c r="E110" s="587">
        <v>0</v>
      </c>
      <c r="F110" s="591">
        <v>0</v>
      </c>
      <c r="G110" s="587">
        <v>0</v>
      </c>
      <c r="H110" s="591">
        <v>0</v>
      </c>
      <c r="I110" s="587">
        <v>0</v>
      </c>
      <c r="J110" s="591">
        <v>0</v>
      </c>
      <c r="K110" s="587">
        <v>-109.462</v>
      </c>
      <c r="L110" s="591">
        <v>-114.224</v>
      </c>
      <c r="M110" s="587">
        <v>-39.362000000000009</v>
      </c>
      <c r="N110" s="591">
        <v>-24.823000000000008</v>
      </c>
      <c r="O110" s="587">
        <v>-25.08</v>
      </c>
      <c r="P110" s="591">
        <v>-38.033999999999999</v>
      </c>
      <c r="Q110" s="587">
        <v>-8.0079999999999991</v>
      </c>
      <c r="R110" s="591">
        <v>-10.457999999999998</v>
      </c>
      <c r="S110" s="587">
        <v>0</v>
      </c>
      <c r="T110" s="591">
        <v>0</v>
      </c>
      <c r="U110" s="587">
        <v>0</v>
      </c>
      <c r="V110" s="591">
        <v>0</v>
      </c>
      <c r="W110" s="587">
        <v>0</v>
      </c>
      <c r="X110" s="591">
        <v>0</v>
      </c>
      <c r="Y110" s="587">
        <v>0</v>
      </c>
      <c r="Z110" s="591">
        <v>0</v>
      </c>
      <c r="AA110" s="587">
        <v>-17.975999999999999</v>
      </c>
      <c r="AB110" s="591">
        <v>-17.975999999999999</v>
      </c>
      <c r="AC110" s="587">
        <v>-6.0149999999999988</v>
      </c>
      <c r="AD110" s="591">
        <v>-6.0149999999999988</v>
      </c>
      <c r="AE110" s="587">
        <v>-152.518</v>
      </c>
      <c r="AF110" s="591">
        <v>-170.23400000000001</v>
      </c>
      <c r="AG110" s="587">
        <v>-53.385000000000005</v>
      </c>
      <c r="AH110" s="591">
        <v>-41.296000000000021</v>
      </c>
      <c r="AI110" s="169"/>
      <c r="CS110" s="85"/>
      <c r="CT110" s="85"/>
      <c r="CU110" s="85"/>
      <c r="CV110" s="85"/>
      <c r="CW110" s="85"/>
      <c r="CX110" s="85"/>
      <c r="CY110" s="85"/>
      <c r="CZ110" s="85"/>
      <c r="DA110" s="85"/>
      <c r="DB110" s="85"/>
      <c r="DC110" s="85"/>
      <c r="DD110" s="85"/>
      <c r="DE110" s="85"/>
      <c r="DF110" s="85"/>
    </row>
    <row r="111" spans="1:110">
      <c r="A111" s="164"/>
      <c r="B111" s="171" t="s">
        <v>57</v>
      </c>
      <c r="C111" s="587">
        <v>0</v>
      </c>
      <c r="D111" s="591">
        <v>0</v>
      </c>
      <c r="E111" s="587">
        <v>0</v>
      </c>
      <c r="F111" s="591">
        <v>0</v>
      </c>
      <c r="G111" s="587">
        <v>-119.27</v>
      </c>
      <c r="H111" s="591">
        <v>-260.85700000000003</v>
      </c>
      <c r="I111" s="587">
        <v>-39.929999999999993</v>
      </c>
      <c r="J111" s="591">
        <v>-51.587000000000018</v>
      </c>
      <c r="K111" s="587">
        <v>-358.42200000000003</v>
      </c>
      <c r="L111" s="591">
        <v>-439.14600000000002</v>
      </c>
      <c r="M111" s="587">
        <v>-123.75400000000002</v>
      </c>
      <c r="N111" s="591">
        <v>-104.23400000000004</v>
      </c>
      <c r="O111" s="587">
        <v>-78.477000000000004</v>
      </c>
      <c r="P111" s="591">
        <v>-13.6</v>
      </c>
      <c r="Q111" s="587">
        <v>-18.526000000000003</v>
      </c>
      <c r="R111" s="591">
        <v>-3.141</v>
      </c>
      <c r="S111" s="587">
        <v>0</v>
      </c>
      <c r="T111" s="591">
        <v>0</v>
      </c>
      <c r="U111" s="587">
        <v>0</v>
      </c>
      <c r="V111" s="591">
        <v>0</v>
      </c>
      <c r="W111" s="587">
        <v>-8.8559999999999999</v>
      </c>
      <c r="X111" s="591">
        <v>-11.648</v>
      </c>
      <c r="Y111" s="587">
        <v>-2.6799999999999997</v>
      </c>
      <c r="Z111" s="591">
        <v>-3.3379999999999992</v>
      </c>
      <c r="AA111" s="587">
        <v>-7.58</v>
      </c>
      <c r="AB111" s="591">
        <v>-49.271999999999998</v>
      </c>
      <c r="AC111" s="587">
        <v>-2.657</v>
      </c>
      <c r="AD111" s="591">
        <v>-6.2779999999999987</v>
      </c>
      <c r="AE111" s="587">
        <v>-572.60500000000002</v>
      </c>
      <c r="AF111" s="591">
        <v>-774.52300000000002</v>
      </c>
      <c r="AG111" s="587">
        <v>-187.54700000000003</v>
      </c>
      <c r="AH111" s="591">
        <v>-168.57799999999997</v>
      </c>
      <c r="AI111" s="169"/>
      <c r="CS111" s="85"/>
      <c r="CT111" s="85"/>
      <c r="CU111" s="85"/>
      <c r="CV111" s="85"/>
      <c r="CW111" s="85"/>
      <c r="CX111" s="85"/>
      <c r="CY111" s="85"/>
      <c r="CZ111" s="85"/>
      <c r="DA111" s="85"/>
      <c r="DB111" s="85"/>
      <c r="DC111" s="85"/>
      <c r="DD111" s="85"/>
      <c r="DE111" s="85"/>
      <c r="DF111" s="85"/>
    </row>
    <row r="112" spans="1:110">
      <c r="A112" s="164"/>
      <c r="B112" s="171" t="s">
        <v>402</v>
      </c>
      <c r="C112" s="587">
        <v>0</v>
      </c>
      <c r="D112" s="591">
        <v>0</v>
      </c>
      <c r="E112" s="587">
        <v>0</v>
      </c>
      <c r="F112" s="591">
        <v>0</v>
      </c>
      <c r="G112" s="587">
        <v>127.121</v>
      </c>
      <c r="H112" s="591">
        <v>288.375</v>
      </c>
      <c r="I112" s="587">
        <v>29.021000000000001</v>
      </c>
      <c r="J112" s="591">
        <v>75.217999999999989</v>
      </c>
      <c r="K112" s="587">
        <v>0</v>
      </c>
      <c r="L112" s="591">
        <v>0</v>
      </c>
      <c r="M112" s="587">
        <v>0</v>
      </c>
      <c r="N112" s="591">
        <v>0</v>
      </c>
      <c r="O112" s="587">
        <v>0</v>
      </c>
      <c r="P112" s="591">
        <v>0</v>
      </c>
      <c r="Q112" s="587">
        <v>0</v>
      </c>
      <c r="R112" s="591">
        <v>0</v>
      </c>
      <c r="S112" s="587">
        <v>0</v>
      </c>
      <c r="T112" s="591">
        <v>0</v>
      </c>
      <c r="U112" s="587">
        <v>0</v>
      </c>
      <c r="V112" s="591">
        <v>0</v>
      </c>
      <c r="W112" s="587">
        <v>0</v>
      </c>
      <c r="X112" s="591">
        <v>0</v>
      </c>
      <c r="Y112" s="587">
        <v>0</v>
      </c>
      <c r="Z112" s="591">
        <v>0</v>
      </c>
      <c r="AA112" s="587">
        <v>0</v>
      </c>
      <c r="AB112" s="591">
        <v>0</v>
      </c>
      <c r="AC112" s="587">
        <v>0</v>
      </c>
      <c r="AD112" s="591">
        <v>0</v>
      </c>
      <c r="AE112" s="587">
        <v>127.121</v>
      </c>
      <c r="AF112" s="591">
        <v>288.375</v>
      </c>
      <c r="AG112" s="587">
        <v>29.021000000000001</v>
      </c>
      <c r="AH112" s="591">
        <v>75.217999999999989</v>
      </c>
      <c r="AI112" s="169"/>
      <c r="CS112" s="85"/>
      <c r="CT112" s="85"/>
      <c r="CU112" s="85"/>
      <c r="CV112" s="85"/>
      <c r="CW112" s="85"/>
      <c r="CX112" s="85"/>
      <c r="CY112" s="85"/>
      <c r="CZ112" s="85"/>
      <c r="DA112" s="85"/>
      <c r="DB112" s="85"/>
      <c r="DC112" s="85"/>
      <c r="DD112" s="85"/>
      <c r="DE112" s="85"/>
      <c r="DF112" s="85"/>
    </row>
    <row r="113" spans="1:110" s="168" customFormat="1">
      <c r="A113" s="178"/>
      <c r="B113" s="166" t="s">
        <v>403</v>
      </c>
      <c r="C113" s="596">
        <v>0</v>
      </c>
      <c r="D113" s="590">
        <v>0</v>
      </c>
      <c r="E113" s="596">
        <v>0</v>
      </c>
      <c r="F113" s="590">
        <v>0</v>
      </c>
      <c r="G113" s="596">
        <v>4.0229999999999997</v>
      </c>
      <c r="H113" s="590">
        <v>11.821</v>
      </c>
      <c r="I113" s="596">
        <v>4.4499999999999993</v>
      </c>
      <c r="J113" s="590">
        <v>0.8230000000000004</v>
      </c>
      <c r="K113" s="596">
        <v>-12.819000000000001</v>
      </c>
      <c r="L113" s="590">
        <v>-75.828999999999994</v>
      </c>
      <c r="M113" s="596">
        <v>1.8699999999999992</v>
      </c>
      <c r="N113" s="590">
        <v>-8.8039999999999878</v>
      </c>
      <c r="O113" s="596">
        <v>5.5289999999999999</v>
      </c>
      <c r="P113" s="590">
        <v>-1.9670000000000001</v>
      </c>
      <c r="Q113" s="596">
        <v>0.2110000000000003</v>
      </c>
      <c r="R113" s="590">
        <v>0.56199999999999983</v>
      </c>
      <c r="S113" s="596">
        <v>0</v>
      </c>
      <c r="T113" s="590">
        <v>0</v>
      </c>
      <c r="U113" s="596">
        <v>0</v>
      </c>
      <c r="V113" s="590">
        <v>0</v>
      </c>
      <c r="W113" s="596">
        <v>-0.61499999999999999</v>
      </c>
      <c r="X113" s="590">
        <v>-0.379</v>
      </c>
      <c r="Y113" s="596">
        <v>0.35899999999999999</v>
      </c>
      <c r="Z113" s="590">
        <v>-0.56600000000000006</v>
      </c>
      <c r="AA113" s="596">
        <v>-14.044</v>
      </c>
      <c r="AB113" s="590">
        <v>-7.3529999999999998</v>
      </c>
      <c r="AC113" s="596">
        <v>-1.0289999999999999</v>
      </c>
      <c r="AD113" s="590">
        <v>11.523999999999999</v>
      </c>
      <c r="AE113" s="596">
        <v>-17.925999999999998</v>
      </c>
      <c r="AF113" s="590">
        <v>-73.706999999999994</v>
      </c>
      <c r="AG113" s="596">
        <v>5.8610000000000007</v>
      </c>
      <c r="AH113" s="590">
        <v>3.5390000000000015</v>
      </c>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c r="CN113" s="144"/>
      <c r="CO113" s="144"/>
      <c r="CP113" s="144"/>
      <c r="CQ113" s="144"/>
      <c r="CR113" s="144"/>
      <c r="CS113" s="144"/>
      <c r="CT113" s="144"/>
      <c r="CU113" s="144"/>
      <c r="CV113" s="144"/>
      <c r="CW113" s="144"/>
      <c r="CX113" s="144"/>
      <c r="CY113" s="144"/>
      <c r="CZ113" s="144"/>
      <c r="DA113" s="144"/>
      <c r="DB113" s="144"/>
      <c r="DC113" s="144"/>
      <c r="DD113" s="144"/>
      <c r="DE113" s="144"/>
      <c r="DF113" s="144"/>
    </row>
    <row r="114" spans="1:110">
      <c r="A114" s="169"/>
      <c r="B114" s="169"/>
      <c r="C114" s="169"/>
      <c r="D114" s="169"/>
      <c r="E114" s="702"/>
      <c r="F114" s="702"/>
      <c r="G114" s="169"/>
      <c r="H114" s="169"/>
      <c r="I114" s="702"/>
      <c r="J114" s="702"/>
      <c r="K114" s="169"/>
      <c r="L114" s="702"/>
      <c r="M114" s="702"/>
      <c r="N114" s="702"/>
      <c r="O114" s="169"/>
      <c r="P114" s="169"/>
      <c r="Q114" s="702"/>
      <c r="R114" s="702"/>
      <c r="S114" s="169"/>
      <c r="T114" s="169"/>
      <c r="U114" s="702"/>
      <c r="V114" s="702"/>
      <c r="W114" s="169"/>
      <c r="X114" s="169"/>
      <c r="Y114" s="702"/>
      <c r="Z114" s="702"/>
      <c r="AA114" s="169"/>
      <c r="AB114" s="169"/>
      <c r="AC114" s="702"/>
      <c r="AD114" s="702"/>
      <c r="AE114" s="169"/>
      <c r="AF114" s="169"/>
      <c r="AG114" s="702"/>
      <c r="AH114" s="702"/>
      <c r="AI114" s="169"/>
      <c r="CS114" s="85"/>
      <c r="CT114" s="85"/>
      <c r="CU114" s="85"/>
      <c r="CV114" s="85"/>
      <c r="CW114" s="85"/>
      <c r="CX114" s="85"/>
      <c r="CY114" s="85"/>
      <c r="CZ114" s="85"/>
      <c r="DA114" s="85"/>
      <c r="DB114" s="85"/>
      <c r="DC114" s="85"/>
      <c r="DD114" s="85"/>
      <c r="DE114" s="85"/>
      <c r="DF114" s="85"/>
    </row>
    <row r="115" spans="1:110" ht="25.5">
      <c r="A115" s="160"/>
      <c r="B115" s="165" t="s">
        <v>404</v>
      </c>
      <c r="C115" s="587">
        <v>0</v>
      </c>
      <c r="D115" s="591">
        <v>0</v>
      </c>
      <c r="E115" s="587">
        <v>0</v>
      </c>
      <c r="F115" s="591">
        <v>0</v>
      </c>
      <c r="G115" s="587">
        <v>-5.0999999999999997E-2</v>
      </c>
      <c r="H115" s="591">
        <v>-5.3999999999999999E-2</v>
      </c>
      <c r="I115" s="587">
        <v>4.0000000000000036E-3</v>
      </c>
      <c r="J115" s="591">
        <v>-1.1999999999999997E-2</v>
      </c>
      <c r="K115" s="587">
        <v>-0.20100000000000001</v>
      </c>
      <c r="L115" s="591">
        <v>-0.38</v>
      </c>
      <c r="M115" s="587">
        <v>3.9999999999999758E-3</v>
      </c>
      <c r="N115" s="591">
        <v>-0.10399999999999998</v>
      </c>
      <c r="O115" s="587">
        <v>-1.3109999999999999</v>
      </c>
      <c r="P115" s="591">
        <v>-0.95499999999999996</v>
      </c>
      <c r="Q115" s="587">
        <v>1.6000000000000014E-2</v>
      </c>
      <c r="R115" s="591">
        <v>1.5000000000000013E-2</v>
      </c>
      <c r="S115" s="587">
        <v>0</v>
      </c>
      <c r="T115" s="591">
        <v>0</v>
      </c>
      <c r="U115" s="587">
        <v>0</v>
      </c>
      <c r="V115" s="591">
        <v>0</v>
      </c>
      <c r="W115" s="587">
        <v>0</v>
      </c>
      <c r="X115" s="591">
        <v>0</v>
      </c>
      <c r="Y115" s="587">
        <v>0</v>
      </c>
      <c r="Z115" s="591">
        <v>0</v>
      </c>
      <c r="AA115" s="587">
        <v>-0.58499999999999996</v>
      </c>
      <c r="AB115" s="591">
        <v>1.282</v>
      </c>
      <c r="AC115" s="587">
        <v>5.8000000000000052E-2</v>
      </c>
      <c r="AD115" s="591">
        <v>1.0000000000001119E-3</v>
      </c>
      <c r="AE115" s="587">
        <v>-2.1480000000000001</v>
      </c>
      <c r="AF115" s="591">
        <v>-0.107</v>
      </c>
      <c r="AG115" s="587">
        <v>8.1999999999999851E-2</v>
      </c>
      <c r="AH115" s="591">
        <v>-9.9999999999999992E-2</v>
      </c>
      <c r="CS115" s="85"/>
      <c r="CT115" s="85"/>
      <c r="CU115" s="85"/>
      <c r="CV115" s="85"/>
      <c r="CW115" s="85"/>
      <c r="CX115" s="85"/>
      <c r="CY115" s="85"/>
      <c r="CZ115" s="85"/>
      <c r="DA115" s="85"/>
      <c r="DB115" s="85"/>
      <c r="DC115" s="85"/>
      <c r="DD115" s="85"/>
      <c r="DE115" s="85"/>
      <c r="DF115" s="85"/>
    </row>
    <row r="116" spans="1:110">
      <c r="A116" s="164"/>
      <c r="B116" s="171" t="s">
        <v>405</v>
      </c>
      <c r="C116" s="587">
        <v>0</v>
      </c>
      <c r="D116" s="590">
        <v>0</v>
      </c>
      <c r="E116" s="587">
        <v>0</v>
      </c>
      <c r="F116" s="590">
        <v>0</v>
      </c>
      <c r="G116" s="587">
        <v>0.14599999999999999</v>
      </c>
      <c r="H116" s="590">
        <v>1.032</v>
      </c>
      <c r="I116" s="587">
        <v>0.14599999999999999</v>
      </c>
      <c r="J116" s="590">
        <v>1.032</v>
      </c>
      <c r="K116" s="587">
        <v>0</v>
      </c>
      <c r="L116" s="590">
        <v>1.774</v>
      </c>
      <c r="M116" s="587">
        <v>-1.7999999999999999E-2</v>
      </c>
      <c r="N116" s="590">
        <v>1.774</v>
      </c>
      <c r="O116" s="587">
        <v>0.77500000000000002</v>
      </c>
      <c r="P116" s="590">
        <v>5.1999999999999998E-2</v>
      </c>
      <c r="Q116" s="587">
        <v>0.25700000000000001</v>
      </c>
      <c r="R116" s="590">
        <v>-1.0000000000000009E-3</v>
      </c>
      <c r="S116" s="587">
        <v>0</v>
      </c>
      <c r="T116" s="590">
        <v>0</v>
      </c>
      <c r="U116" s="587">
        <v>0</v>
      </c>
      <c r="V116" s="590">
        <v>0</v>
      </c>
      <c r="W116" s="587">
        <v>1E-3</v>
      </c>
      <c r="X116" s="590">
        <v>9.4E-2</v>
      </c>
      <c r="Y116" s="587">
        <v>0</v>
      </c>
      <c r="Z116" s="590">
        <v>0.06</v>
      </c>
      <c r="AA116" s="587">
        <v>0</v>
      </c>
      <c r="AB116" s="590">
        <v>0.84899999999999998</v>
      </c>
      <c r="AC116" s="587">
        <v>-0.02</v>
      </c>
      <c r="AD116" s="590">
        <v>-0.46300000000000008</v>
      </c>
      <c r="AE116" s="587">
        <v>0.92200000000000004</v>
      </c>
      <c r="AF116" s="590">
        <v>3.8010000000000002</v>
      </c>
      <c r="AG116" s="587">
        <v>0.36499999999999999</v>
      </c>
      <c r="AH116" s="590">
        <v>2.4020000000000001</v>
      </c>
      <c r="CS116" s="85"/>
      <c r="CT116" s="85"/>
      <c r="CU116" s="85"/>
      <c r="CV116" s="85"/>
      <c r="CW116" s="85"/>
      <c r="CX116" s="85"/>
      <c r="CY116" s="85"/>
      <c r="CZ116" s="85"/>
      <c r="DA116" s="85"/>
      <c r="DB116" s="85"/>
      <c r="DC116" s="85"/>
      <c r="DD116" s="85"/>
      <c r="DE116" s="85"/>
      <c r="DF116" s="85"/>
    </row>
    <row r="117" spans="1:110">
      <c r="A117" s="164"/>
      <c r="B117" s="171" t="s">
        <v>406</v>
      </c>
      <c r="C117" s="587">
        <v>0</v>
      </c>
      <c r="D117" s="591">
        <v>0</v>
      </c>
      <c r="E117" s="587">
        <v>0</v>
      </c>
      <c r="F117" s="591">
        <v>0</v>
      </c>
      <c r="G117" s="587">
        <v>0.14599999999999999</v>
      </c>
      <c r="H117" s="591">
        <v>0.221</v>
      </c>
      <c r="I117" s="587">
        <v>0.14599999999999999</v>
      </c>
      <c r="J117" s="591">
        <v>0.221</v>
      </c>
      <c r="K117" s="587">
        <v>1.7999999999999999E-2</v>
      </c>
      <c r="L117" s="591">
        <v>1.774</v>
      </c>
      <c r="M117" s="587">
        <v>0</v>
      </c>
      <c r="N117" s="591">
        <v>1.774</v>
      </c>
      <c r="O117" s="587">
        <v>0.52700000000000002</v>
      </c>
      <c r="P117" s="591">
        <v>0</v>
      </c>
      <c r="Q117" s="587">
        <v>1.100000000000001E-2</v>
      </c>
      <c r="R117" s="591">
        <v>0</v>
      </c>
      <c r="S117" s="587">
        <v>0</v>
      </c>
      <c r="T117" s="591">
        <v>0</v>
      </c>
      <c r="U117" s="587">
        <v>0</v>
      </c>
      <c r="V117" s="591">
        <v>0</v>
      </c>
      <c r="W117" s="587">
        <v>0</v>
      </c>
      <c r="X117" s="591">
        <v>0</v>
      </c>
      <c r="Y117" s="587">
        <v>0</v>
      </c>
      <c r="Z117" s="591">
        <v>0</v>
      </c>
      <c r="AA117" s="587">
        <v>0</v>
      </c>
      <c r="AB117" s="591">
        <v>0.50600000000000001</v>
      </c>
      <c r="AC117" s="587">
        <v>0</v>
      </c>
      <c r="AD117" s="591">
        <v>0</v>
      </c>
      <c r="AE117" s="587">
        <v>0.69099999999999995</v>
      </c>
      <c r="AF117" s="591">
        <v>2.5009999999999999</v>
      </c>
      <c r="AG117" s="587">
        <v>0.15699999999999992</v>
      </c>
      <c r="AH117" s="591">
        <v>1.9949999999999999</v>
      </c>
      <c r="CS117" s="85"/>
      <c r="CT117" s="85"/>
      <c r="CU117" s="85"/>
      <c r="CV117" s="85"/>
      <c r="CW117" s="85"/>
      <c r="CX117" s="85"/>
      <c r="CY117" s="85"/>
      <c r="CZ117" s="85"/>
      <c r="DA117" s="85"/>
      <c r="DB117" s="85"/>
      <c r="DC117" s="85"/>
      <c r="DD117" s="85"/>
      <c r="DE117" s="85"/>
      <c r="DF117" s="85"/>
    </row>
    <row r="118" spans="1:110">
      <c r="A118" s="164"/>
      <c r="B118" s="171" t="s">
        <v>407</v>
      </c>
      <c r="C118" s="587">
        <v>0</v>
      </c>
      <c r="D118" s="591">
        <v>0</v>
      </c>
      <c r="E118" s="587">
        <v>0</v>
      </c>
      <c r="F118" s="591">
        <v>0</v>
      </c>
      <c r="G118" s="587">
        <v>0</v>
      </c>
      <c r="H118" s="591">
        <v>0.81100000000000005</v>
      </c>
      <c r="I118" s="587">
        <v>0</v>
      </c>
      <c r="J118" s="591">
        <v>0.81100000000000005</v>
      </c>
      <c r="K118" s="587">
        <v>-1.7999999999999999E-2</v>
      </c>
      <c r="L118" s="591">
        <v>0</v>
      </c>
      <c r="M118" s="587">
        <v>-1.7999999999999999E-2</v>
      </c>
      <c r="N118" s="591">
        <v>0</v>
      </c>
      <c r="O118" s="587">
        <v>0.248</v>
      </c>
      <c r="P118" s="591">
        <v>5.1999999999999998E-2</v>
      </c>
      <c r="Q118" s="587">
        <v>0.246</v>
      </c>
      <c r="R118" s="591">
        <v>-1.0000000000000009E-3</v>
      </c>
      <c r="S118" s="587">
        <v>0</v>
      </c>
      <c r="T118" s="591">
        <v>0</v>
      </c>
      <c r="U118" s="587">
        <v>0</v>
      </c>
      <c r="V118" s="591">
        <v>0</v>
      </c>
      <c r="W118" s="587">
        <v>1E-3</v>
      </c>
      <c r="X118" s="591">
        <v>9.4E-2</v>
      </c>
      <c r="Y118" s="587">
        <v>0</v>
      </c>
      <c r="Z118" s="591">
        <v>0.06</v>
      </c>
      <c r="AA118" s="587">
        <v>0</v>
      </c>
      <c r="AB118" s="591">
        <v>0.34300000000000003</v>
      </c>
      <c r="AC118" s="587">
        <v>-0.02</v>
      </c>
      <c r="AD118" s="591">
        <v>-0.46300000000000002</v>
      </c>
      <c r="AE118" s="587">
        <v>0.23100000000000001</v>
      </c>
      <c r="AF118" s="591">
        <v>1.3</v>
      </c>
      <c r="AG118" s="587">
        <v>0.20800000000000002</v>
      </c>
      <c r="AH118" s="591">
        <v>0.40700000000000003</v>
      </c>
      <c r="CS118" s="85"/>
      <c r="CT118" s="85"/>
      <c r="CU118" s="85"/>
      <c r="CV118" s="85"/>
      <c r="CW118" s="85"/>
      <c r="CX118" s="85"/>
      <c r="CY118" s="85"/>
      <c r="CZ118" s="85"/>
      <c r="DA118" s="85"/>
      <c r="DB118" s="85"/>
      <c r="DC118" s="85"/>
      <c r="DD118" s="85"/>
      <c r="DE118" s="85"/>
      <c r="DF118" s="85"/>
    </row>
    <row r="119" spans="1:110">
      <c r="A119" s="169"/>
      <c r="B119" s="169"/>
      <c r="C119" s="169"/>
      <c r="D119" s="169"/>
      <c r="E119" s="702"/>
      <c r="F119" s="702"/>
      <c r="G119" s="169"/>
      <c r="H119" s="169"/>
      <c r="I119" s="702"/>
      <c r="J119" s="702"/>
      <c r="K119" s="169"/>
      <c r="L119" s="702"/>
      <c r="M119" s="702"/>
      <c r="N119" s="702"/>
      <c r="O119" s="169"/>
      <c r="P119" s="169"/>
      <c r="Q119" s="702"/>
      <c r="R119" s="702"/>
      <c r="S119" s="169"/>
      <c r="T119" s="169"/>
      <c r="U119" s="702"/>
      <c r="V119" s="702"/>
      <c r="W119" s="169"/>
      <c r="X119" s="169"/>
      <c r="Y119" s="702"/>
      <c r="Z119" s="702"/>
      <c r="AA119" s="169"/>
      <c r="AB119" s="169"/>
      <c r="AC119" s="702"/>
      <c r="AD119" s="702"/>
      <c r="AE119" s="169"/>
      <c r="AF119" s="169"/>
      <c r="AG119" s="702"/>
      <c r="AH119" s="702"/>
      <c r="AI119" s="169"/>
      <c r="CS119" s="85"/>
      <c r="CT119" s="85"/>
      <c r="CU119" s="85"/>
      <c r="CV119" s="85"/>
      <c r="CW119" s="85"/>
      <c r="CX119" s="85"/>
      <c r="CY119" s="85"/>
      <c r="CZ119" s="85"/>
      <c r="DA119" s="85"/>
      <c r="DB119" s="85"/>
      <c r="DC119" s="85"/>
      <c r="DD119" s="85"/>
      <c r="DE119" s="85"/>
      <c r="DF119" s="85"/>
    </row>
    <row r="120" spans="1:110" s="168" customFormat="1">
      <c r="A120" s="158" t="s">
        <v>408</v>
      </c>
      <c r="B120" s="159"/>
      <c r="C120" s="596">
        <v>0</v>
      </c>
      <c r="D120" s="590">
        <v>0</v>
      </c>
      <c r="E120" s="596">
        <v>0</v>
      </c>
      <c r="F120" s="590">
        <v>0</v>
      </c>
      <c r="G120" s="596">
        <v>19.515999999999998</v>
      </c>
      <c r="H120" s="590">
        <v>-8.2579999999999991</v>
      </c>
      <c r="I120" s="596">
        <v>-57.264000000000003</v>
      </c>
      <c r="J120" s="590">
        <v>3.1770000000000014</v>
      </c>
      <c r="K120" s="596">
        <v>431.45800000000003</v>
      </c>
      <c r="L120" s="590">
        <v>568.971</v>
      </c>
      <c r="M120" s="596">
        <v>157.649</v>
      </c>
      <c r="N120" s="590">
        <v>214.43700000000001</v>
      </c>
      <c r="O120" s="596">
        <v>818.71400000000006</v>
      </c>
      <c r="P120" s="590">
        <v>752.64599999999996</v>
      </c>
      <c r="Q120" s="596">
        <v>303.5</v>
      </c>
      <c r="R120" s="590">
        <v>219.61799999999994</v>
      </c>
      <c r="S120" s="596">
        <v>0</v>
      </c>
      <c r="T120" s="590">
        <v>0</v>
      </c>
      <c r="U120" s="596">
        <v>0</v>
      </c>
      <c r="V120" s="590">
        <v>0</v>
      </c>
      <c r="W120" s="596">
        <v>110.095</v>
      </c>
      <c r="X120" s="590">
        <v>73.879000000000005</v>
      </c>
      <c r="Y120" s="596">
        <v>40.203000000000003</v>
      </c>
      <c r="Z120" s="590">
        <v>44.617000000000004</v>
      </c>
      <c r="AA120" s="596">
        <v>-3.9529999999999998</v>
      </c>
      <c r="AB120" s="590">
        <v>-43.756</v>
      </c>
      <c r="AC120" s="596">
        <v>-10.763999999999999</v>
      </c>
      <c r="AD120" s="590">
        <v>26.037999999999997</v>
      </c>
      <c r="AE120" s="596">
        <v>1375.83</v>
      </c>
      <c r="AF120" s="590">
        <v>1343.482</v>
      </c>
      <c r="AG120" s="596">
        <v>433.32399999999996</v>
      </c>
      <c r="AH120" s="590">
        <v>507.88699999999994</v>
      </c>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c r="CN120" s="144"/>
      <c r="CO120" s="144"/>
      <c r="CP120" s="144"/>
      <c r="CQ120" s="144"/>
      <c r="CR120" s="144"/>
      <c r="CS120" s="144"/>
      <c r="CT120" s="144"/>
      <c r="CU120" s="144"/>
      <c r="CV120" s="144"/>
      <c r="CW120" s="144"/>
      <c r="CX120" s="144"/>
      <c r="CY120" s="144"/>
      <c r="CZ120" s="144"/>
      <c r="DA120" s="144"/>
      <c r="DB120" s="144"/>
      <c r="DC120" s="144"/>
      <c r="DD120" s="144"/>
      <c r="DE120" s="144"/>
      <c r="DF120" s="144"/>
    </row>
    <row r="121" spans="1:110">
      <c r="A121" s="169"/>
      <c r="B121" s="169"/>
      <c r="C121" s="169"/>
      <c r="D121" s="169"/>
      <c r="E121" s="702"/>
      <c r="F121" s="702"/>
      <c r="G121" s="169"/>
      <c r="H121" s="169"/>
      <c r="I121" s="702"/>
      <c r="J121" s="702"/>
      <c r="K121" s="169"/>
      <c r="L121" s="702"/>
      <c r="M121" s="702"/>
      <c r="N121" s="702"/>
      <c r="O121" s="169"/>
      <c r="P121" s="169"/>
      <c r="Q121" s="702"/>
      <c r="R121" s="702"/>
      <c r="S121" s="169"/>
      <c r="T121" s="169"/>
      <c r="U121" s="702"/>
      <c r="V121" s="702"/>
      <c r="W121" s="169"/>
      <c r="X121" s="169"/>
      <c r="Y121" s="702"/>
      <c r="Z121" s="702"/>
      <c r="AA121" s="169"/>
      <c r="AB121" s="169"/>
      <c r="AC121" s="702"/>
      <c r="AD121" s="702"/>
      <c r="AE121" s="169"/>
      <c r="AF121" s="169"/>
      <c r="AG121" s="702"/>
      <c r="AH121" s="702"/>
      <c r="AI121" s="169"/>
      <c r="CS121" s="85"/>
      <c r="CT121" s="85"/>
      <c r="CU121" s="85"/>
      <c r="CV121" s="85"/>
      <c r="CW121" s="85"/>
      <c r="CX121" s="85"/>
      <c r="CY121" s="85"/>
      <c r="CZ121" s="85"/>
      <c r="DA121" s="85"/>
      <c r="DB121" s="85"/>
      <c r="DC121" s="85"/>
      <c r="DD121" s="85"/>
      <c r="DE121" s="85"/>
      <c r="DF121" s="85"/>
    </row>
    <row r="122" spans="1:110">
      <c r="A122" s="164"/>
      <c r="B122" s="171" t="s">
        <v>409</v>
      </c>
      <c r="C122" s="587">
        <v>0</v>
      </c>
      <c r="D122" s="591">
        <v>0</v>
      </c>
      <c r="E122" s="587">
        <v>0</v>
      </c>
      <c r="F122" s="591">
        <v>0</v>
      </c>
      <c r="G122" s="587">
        <v>-10.029</v>
      </c>
      <c r="H122" s="591">
        <v>-22.72</v>
      </c>
      <c r="I122" s="587">
        <v>22.135000000000002</v>
      </c>
      <c r="J122" s="591">
        <v>4.6099999999999994</v>
      </c>
      <c r="K122" s="587">
        <v>-112.136</v>
      </c>
      <c r="L122" s="591">
        <v>-172.78899999999999</v>
      </c>
      <c r="M122" s="587">
        <v>-46.557999999999993</v>
      </c>
      <c r="N122" s="591">
        <v>-59.599999999999994</v>
      </c>
      <c r="O122" s="587">
        <v>-274.41300000000001</v>
      </c>
      <c r="P122" s="591">
        <v>-254.07400000000001</v>
      </c>
      <c r="Q122" s="587">
        <v>-98.975000000000023</v>
      </c>
      <c r="R122" s="591">
        <v>-76.59</v>
      </c>
      <c r="S122" s="587">
        <v>0</v>
      </c>
      <c r="T122" s="591">
        <v>0</v>
      </c>
      <c r="U122" s="587">
        <v>0</v>
      </c>
      <c r="V122" s="591">
        <v>0</v>
      </c>
      <c r="W122" s="587">
        <v>-33.603000000000002</v>
      </c>
      <c r="X122" s="591">
        <v>-22.690999999999999</v>
      </c>
      <c r="Y122" s="587">
        <v>-10.172000000000001</v>
      </c>
      <c r="Z122" s="591">
        <v>-11.446</v>
      </c>
      <c r="AA122" s="587">
        <v>-15.335000000000001</v>
      </c>
      <c r="AB122" s="591">
        <v>-13.709</v>
      </c>
      <c r="AC122" s="587">
        <v>0.68900000000000006</v>
      </c>
      <c r="AD122" s="591">
        <v>14.687000000000001</v>
      </c>
      <c r="AE122" s="587">
        <v>-445.51600000000002</v>
      </c>
      <c r="AF122" s="591">
        <v>-485.983</v>
      </c>
      <c r="AG122" s="587">
        <v>-132.88100000000003</v>
      </c>
      <c r="AH122" s="591">
        <v>-128.339</v>
      </c>
      <c r="CS122" s="85"/>
      <c r="CT122" s="85"/>
      <c r="CU122" s="85"/>
      <c r="CV122" s="85"/>
      <c r="CW122" s="85"/>
      <c r="CX122" s="85"/>
      <c r="CY122" s="85"/>
      <c r="CZ122" s="85"/>
      <c r="DA122" s="85"/>
      <c r="DB122" s="85"/>
      <c r="DC122" s="85"/>
      <c r="DD122" s="85"/>
      <c r="DE122" s="85"/>
      <c r="DF122" s="85"/>
    </row>
    <row r="123" spans="1:110">
      <c r="A123" s="169"/>
      <c r="B123" s="169"/>
      <c r="C123" s="169"/>
      <c r="D123" s="169"/>
      <c r="E123" s="702"/>
      <c r="F123" s="702"/>
      <c r="G123" s="169"/>
      <c r="H123" s="169"/>
      <c r="I123" s="702"/>
      <c r="J123" s="702"/>
      <c r="K123" s="169"/>
      <c r="L123" s="702"/>
      <c r="M123" s="702"/>
      <c r="N123" s="702"/>
      <c r="O123" s="169"/>
      <c r="P123" s="169"/>
      <c r="Q123" s="702"/>
      <c r="R123" s="702"/>
      <c r="S123" s="169"/>
      <c r="T123" s="169"/>
      <c r="U123" s="702"/>
      <c r="V123" s="702"/>
      <c r="W123" s="169"/>
      <c r="X123" s="169"/>
      <c r="Y123" s="702"/>
      <c r="Z123" s="702"/>
      <c r="AA123" s="169"/>
      <c r="AB123" s="169"/>
      <c r="AC123" s="702"/>
      <c r="AD123" s="702"/>
      <c r="AE123" s="169"/>
      <c r="AF123" s="169"/>
      <c r="AG123" s="702"/>
      <c r="AH123" s="702"/>
      <c r="AI123" s="169"/>
      <c r="CS123" s="85"/>
      <c r="CT123" s="85"/>
      <c r="CU123" s="85"/>
      <c r="CV123" s="85"/>
      <c r="CW123" s="85"/>
      <c r="CX123" s="85"/>
      <c r="CY123" s="85"/>
      <c r="CZ123" s="85"/>
      <c r="DA123" s="85"/>
      <c r="DB123" s="85"/>
      <c r="DC123" s="85"/>
      <c r="DD123" s="85"/>
      <c r="DE123" s="85"/>
      <c r="DF123" s="85"/>
    </row>
    <row r="124" spans="1:110" s="168" customFormat="1">
      <c r="A124" s="158" t="s">
        <v>410</v>
      </c>
      <c r="B124" s="159"/>
      <c r="C124" s="596">
        <v>0</v>
      </c>
      <c r="D124" s="594">
        <v>0</v>
      </c>
      <c r="E124" s="596">
        <v>0</v>
      </c>
      <c r="F124" s="594">
        <v>0</v>
      </c>
      <c r="G124" s="596">
        <v>9.4870000000000001</v>
      </c>
      <c r="H124" s="594">
        <v>-30.978000000000002</v>
      </c>
      <c r="I124" s="596">
        <v>-35.128999999999998</v>
      </c>
      <c r="J124" s="594">
        <v>7.786999999999999</v>
      </c>
      <c r="K124" s="596">
        <v>319.322</v>
      </c>
      <c r="L124" s="594">
        <v>396.18200000000002</v>
      </c>
      <c r="M124" s="596">
        <v>111.09100000000001</v>
      </c>
      <c r="N124" s="594">
        <v>154.83700000000002</v>
      </c>
      <c r="O124" s="596">
        <v>544.30100000000004</v>
      </c>
      <c r="P124" s="594">
        <v>498.572</v>
      </c>
      <c r="Q124" s="596">
        <v>204.52500000000003</v>
      </c>
      <c r="R124" s="594">
        <v>143.02800000000002</v>
      </c>
      <c r="S124" s="596">
        <v>0</v>
      </c>
      <c r="T124" s="594">
        <v>0</v>
      </c>
      <c r="U124" s="596">
        <v>0</v>
      </c>
      <c r="V124" s="594">
        <v>0</v>
      </c>
      <c r="W124" s="596">
        <v>76.492000000000004</v>
      </c>
      <c r="X124" s="594">
        <v>51.188000000000002</v>
      </c>
      <c r="Y124" s="596">
        <v>30.031000000000006</v>
      </c>
      <c r="Z124" s="594">
        <v>33.171000000000006</v>
      </c>
      <c r="AA124" s="596">
        <v>-19.288</v>
      </c>
      <c r="AB124" s="594">
        <v>-57.465000000000003</v>
      </c>
      <c r="AC124" s="596">
        <v>-10.075000000000001</v>
      </c>
      <c r="AD124" s="594">
        <v>40.724999999999994</v>
      </c>
      <c r="AE124" s="596">
        <v>930.31399999999996</v>
      </c>
      <c r="AF124" s="594">
        <v>857.49900000000002</v>
      </c>
      <c r="AG124" s="596">
        <v>300.44299999999998</v>
      </c>
      <c r="AH124" s="594">
        <v>379.548</v>
      </c>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c r="CN124" s="144"/>
      <c r="CO124" s="144"/>
      <c r="CP124" s="144"/>
      <c r="CQ124" s="144"/>
      <c r="CR124" s="144"/>
      <c r="CS124" s="144"/>
      <c r="CT124" s="144"/>
      <c r="CU124" s="144"/>
      <c r="CV124" s="144"/>
      <c r="CW124" s="144"/>
      <c r="CX124" s="144"/>
      <c r="CY124" s="144"/>
      <c r="CZ124" s="144"/>
      <c r="DA124" s="144"/>
      <c r="DB124" s="144"/>
      <c r="DC124" s="144"/>
      <c r="DD124" s="144"/>
      <c r="DE124" s="144"/>
      <c r="DF124" s="144"/>
    </row>
    <row r="125" spans="1:110">
      <c r="A125" s="160"/>
      <c r="B125" s="165" t="s">
        <v>411</v>
      </c>
      <c r="C125" s="587">
        <v>0</v>
      </c>
      <c r="D125" s="595">
        <v>0</v>
      </c>
      <c r="E125" s="587">
        <v>0</v>
      </c>
      <c r="F125" s="595">
        <v>0</v>
      </c>
      <c r="G125" s="587">
        <v>0</v>
      </c>
      <c r="H125" s="595">
        <v>0</v>
      </c>
      <c r="I125" s="587">
        <v>0</v>
      </c>
      <c r="J125" s="595">
        <v>0</v>
      </c>
      <c r="K125" s="587">
        <v>0</v>
      </c>
      <c r="L125" s="595">
        <v>0</v>
      </c>
      <c r="M125" s="587">
        <v>0</v>
      </c>
      <c r="N125" s="595">
        <v>0</v>
      </c>
      <c r="O125" s="587">
        <v>0</v>
      </c>
      <c r="P125" s="595">
        <v>0</v>
      </c>
      <c r="Q125" s="587">
        <v>0</v>
      </c>
      <c r="R125" s="595">
        <v>0</v>
      </c>
      <c r="S125" s="587">
        <v>0</v>
      </c>
      <c r="T125" s="595">
        <v>0</v>
      </c>
      <c r="U125" s="587">
        <v>0</v>
      </c>
      <c r="V125" s="595">
        <v>0</v>
      </c>
      <c r="W125" s="587">
        <v>0</v>
      </c>
      <c r="X125" s="595">
        <v>0</v>
      </c>
      <c r="Y125" s="587">
        <v>0</v>
      </c>
      <c r="Z125" s="595">
        <v>0</v>
      </c>
      <c r="AA125" s="587">
        <v>0</v>
      </c>
      <c r="AB125" s="595">
        <v>1888.107</v>
      </c>
      <c r="AC125" s="587">
        <v>0</v>
      </c>
      <c r="AD125" s="595">
        <v>-114.21900000000005</v>
      </c>
      <c r="AE125" s="587">
        <v>0</v>
      </c>
      <c r="AF125" s="595">
        <v>1888.107</v>
      </c>
      <c r="AG125" s="587">
        <v>0</v>
      </c>
      <c r="AH125" s="595">
        <v>-114.21900000000005</v>
      </c>
      <c r="CS125" s="85"/>
      <c r="CT125" s="85"/>
      <c r="CU125" s="85"/>
      <c r="CV125" s="85"/>
      <c r="CW125" s="85"/>
      <c r="CX125" s="85"/>
      <c r="CY125" s="85"/>
      <c r="CZ125" s="85"/>
      <c r="DA125" s="85"/>
      <c r="DB125" s="85"/>
      <c r="DC125" s="85"/>
      <c r="DD125" s="85"/>
      <c r="DE125" s="85"/>
      <c r="DF125" s="85"/>
    </row>
    <row r="126" spans="1:110" s="168" customFormat="1">
      <c r="A126" s="158" t="s">
        <v>412</v>
      </c>
      <c r="B126" s="159"/>
      <c r="C126" s="596">
        <v>0</v>
      </c>
      <c r="D126" s="594">
        <v>0</v>
      </c>
      <c r="E126" s="596">
        <v>0</v>
      </c>
      <c r="F126" s="594">
        <v>0</v>
      </c>
      <c r="G126" s="596">
        <v>9.4870000000000001</v>
      </c>
      <c r="H126" s="594">
        <v>-30.978000000000002</v>
      </c>
      <c r="I126" s="596">
        <v>-35.128999999999998</v>
      </c>
      <c r="J126" s="594">
        <v>7.786999999999999</v>
      </c>
      <c r="K126" s="596">
        <v>319.322</v>
      </c>
      <c r="L126" s="594">
        <v>396.18200000000002</v>
      </c>
      <c r="M126" s="596">
        <v>111.09100000000001</v>
      </c>
      <c r="N126" s="594">
        <v>154.83700000000002</v>
      </c>
      <c r="O126" s="596">
        <v>544.30100000000004</v>
      </c>
      <c r="P126" s="594">
        <v>498.572</v>
      </c>
      <c r="Q126" s="596">
        <v>204.52500000000003</v>
      </c>
      <c r="R126" s="594">
        <v>143.02800000000002</v>
      </c>
      <c r="S126" s="596">
        <v>0</v>
      </c>
      <c r="T126" s="594">
        <v>0</v>
      </c>
      <c r="U126" s="596">
        <v>0</v>
      </c>
      <c r="V126" s="594">
        <v>0</v>
      </c>
      <c r="W126" s="596">
        <v>76.492000000000004</v>
      </c>
      <c r="X126" s="594">
        <v>51.188000000000002</v>
      </c>
      <c r="Y126" s="596">
        <v>30.031000000000006</v>
      </c>
      <c r="Z126" s="594">
        <v>33.171000000000006</v>
      </c>
      <c r="AA126" s="596">
        <v>-19.288</v>
      </c>
      <c r="AB126" s="594">
        <v>1830.6420000000001</v>
      </c>
      <c r="AC126" s="596">
        <v>-10.075000000000001</v>
      </c>
      <c r="AD126" s="594">
        <v>-73.493999999999915</v>
      </c>
      <c r="AE126" s="596">
        <v>930.31399999999996</v>
      </c>
      <c r="AF126" s="594">
        <v>2745.6060000000002</v>
      </c>
      <c r="AG126" s="596">
        <v>300.44299999999998</v>
      </c>
      <c r="AH126" s="594">
        <v>265.32900000000018</v>
      </c>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c r="CN126" s="144"/>
      <c r="CO126" s="144"/>
      <c r="CP126" s="144"/>
      <c r="CQ126" s="144"/>
      <c r="CR126" s="144"/>
      <c r="CS126" s="144"/>
      <c r="CT126" s="144"/>
      <c r="CU126" s="144"/>
      <c r="CV126" s="144"/>
      <c r="CW126" s="144"/>
      <c r="CX126" s="144"/>
      <c r="CY126" s="144"/>
      <c r="CZ126" s="144"/>
      <c r="DA126" s="144"/>
      <c r="DB126" s="144"/>
      <c r="DC126" s="144"/>
      <c r="DD126" s="144"/>
      <c r="DE126" s="144"/>
      <c r="DF126" s="144"/>
    </row>
    <row r="127" spans="1:110">
      <c r="A127" s="169"/>
      <c r="B127" s="169"/>
      <c r="C127" s="169"/>
      <c r="D127" s="169"/>
      <c r="E127" s="702"/>
      <c r="F127" s="702"/>
      <c r="G127" s="169"/>
      <c r="H127" s="169"/>
      <c r="I127" s="702"/>
      <c r="J127" s="702"/>
      <c r="K127" s="169"/>
      <c r="L127" s="702"/>
      <c r="M127" s="702"/>
      <c r="N127" s="702"/>
      <c r="O127" s="169"/>
      <c r="P127" s="169"/>
      <c r="Q127" s="702"/>
      <c r="R127" s="702"/>
      <c r="S127" s="169"/>
      <c r="T127" s="169"/>
      <c r="U127" s="702"/>
      <c r="V127" s="702"/>
      <c r="W127" s="169"/>
      <c r="X127" s="169"/>
      <c r="Y127" s="702"/>
      <c r="Z127" s="702"/>
      <c r="AA127" s="169"/>
      <c r="AB127" s="169"/>
      <c r="AC127" s="702"/>
      <c r="AD127" s="702"/>
      <c r="AE127" s="169"/>
      <c r="AF127" s="169"/>
      <c r="AG127" s="702"/>
      <c r="AH127" s="702"/>
      <c r="AI127" s="169"/>
      <c r="CS127" s="85"/>
      <c r="CT127" s="85"/>
      <c r="CU127" s="85"/>
      <c r="CV127" s="85"/>
      <c r="CW127" s="85"/>
      <c r="CX127" s="85"/>
      <c r="CY127" s="85"/>
      <c r="CZ127" s="85"/>
      <c r="DA127" s="85"/>
      <c r="DB127" s="85"/>
      <c r="DC127" s="85"/>
      <c r="DD127" s="85"/>
      <c r="DE127" s="85"/>
      <c r="DF127" s="85"/>
    </row>
    <row r="128" spans="1:110">
      <c r="A128" s="160"/>
      <c r="B128" s="165" t="s">
        <v>413</v>
      </c>
      <c r="C128" s="596">
        <v>0</v>
      </c>
      <c r="D128" s="594">
        <v>0</v>
      </c>
      <c r="E128" s="596">
        <v>0</v>
      </c>
      <c r="F128" s="594">
        <v>0</v>
      </c>
      <c r="G128" s="596">
        <v>9.4870000000000001</v>
      </c>
      <c r="H128" s="594">
        <v>-30.978000000000002</v>
      </c>
      <c r="I128" s="596">
        <v>-35.128999999999998</v>
      </c>
      <c r="J128" s="594">
        <v>7.786999999999999</v>
      </c>
      <c r="K128" s="596">
        <v>319.322</v>
      </c>
      <c r="L128" s="594">
        <v>396.18200000000002</v>
      </c>
      <c r="M128" s="596">
        <v>111.09100000000001</v>
      </c>
      <c r="N128" s="594">
        <v>154.83700000000002</v>
      </c>
      <c r="O128" s="596">
        <v>544.30100000000004</v>
      </c>
      <c r="P128" s="594">
        <v>498.572</v>
      </c>
      <c r="Q128" s="596">
        <v>204.52500000000003</v>
      </c>
      <c r="R128" s="594">
        <v>143.02800000000002</v>
      </c>
      <c r="S128" s="596">
        <v>0</v>
      </c>
      <c r="T128" s="594">
        <v>0</v>
      </c>
      <c r="U128" s="596">
        <v>0</v>
      </c>
      <c r="V128" s="594">
        <v>0</v>
      </c>
      <c r="W128" s="596">
        <v>76.492000000000004</v>
      </c>
      <c r="X128" s="594">
        <v>51.188000000000002</v>
      </c>
      <c r="Y128" s="596">
        <v>30.031000000000006</v>
      </c>
      <c r="Z128" s="594">
        <v>33.171000000000006</v>
      </c>
      <c r="AA128" s="596">
        <v>-19.288</v>
      </c>
      <c r="AB128" s="594">
        <v>1830.6420000000001</v>
      </c>
      <c r="AC128" s="596">
        <v>-10.075000000000001</v>
      </c>
      <c r="AD128" s="594">
        <v>-73.493999999999915</v>
      </c>
      <c r="AE128" s="596">
        <v>930.31399999999996</v>
      </c>
      <c r="AF128" s="594">
        <v>2745.6060000000002</v>
      </c>
      <c r="AG128" s="596">
        <v>300.44299999999998</v>
      </c>
      <c r="AH128" s="594">
        <v>265.32900000000018</v>
      </c>
      <c r="CS128" s="85"/>
      <c r="CT128" s="85"/>
      <c r="CU128" s="85"/>
      <c r="CV128" s="85"/>
      <c r="CW128" s="85"/>
      <c r="CX128" s="85"/>
      <c r="CY128" s="85"/>
      <c r="CZ128" s="85"/>
      <c r="DA128" s="85"/>
      <c r="DB128" s="85"/>
      <c r="DC128" s="85"/>
      <c r="DD128" s="85"/>
      <c r="DE128" s="85"/>
      <c r="DF128" s="85"/>
    </row>
    <row r="129" spans="1:110">
      <c r="A129" s="164"/>
      <c r="B129" s="166" t="s">
        <v>166</v>
      </c>
      <c r="C129" s="587">
        <v>0</v>
      </c>
      <c r="D129" s="590">
        <v>0</v>
      </c>
      <c r="E129" s="587">
        <v>0</v>
      </c>
      <c r="F129" s="590">
        <v>0</v>
      </c>
      <c r="G129" s="587">
        <v>0</v>
      </c>
      <c r="H129" s="590">
        <v>0</v>
      </c>
      <c r="I129" s="587">
        <v>0</v>
      </c>
      <c r="J129" s="590">
        <v>0</v>
      </c>
      <c r="K129" s="587">
        <v>0</v>
      </c>
      <c r="L129" s="590">
        <v>0</v>
      </c>
      <c r="M129" s="587">
        <v>0</v>
      </c>
      <c r="N129" s="590">
        <v>0</v>
      </c>
      <c r="O129" s="587">
        <v>0</v>
      </c>
      <c r="P129" s="590">
        <v>0</v>
      </c>
      <c r="Q129" s="587">
        <v>0</v>
      </c>
      <c r="R129" s="590">
        <v>0</v>
      </c>
      <c r="S129" s="587">
        <v>0</v>
      </c>
      <c r="T129" s="590">
        <v>0</v>
      </c>
      <c r="U129" s="587">
        <v>0</v>
      </c>
      <c r="V129" s="590">
        <v>0</v>
      </c>
      <c r="W129" s="587">
        <v>0</v>
      </c>
      <c r="X129" s="590">
        <v>0</v>
      </c>
      <c r="Y129" s="587">
        <v>0</v>
      </c>
      <c r="Z129" s="590">
        <v>0</v>
      </c>
      <c r="AA129" s="587">
        <v>0</v>
      </c>
      <c r="AB129" s="590">
        <v>0</v>
      </c>
      <c r="AC129" s="587">
        <v>0</v>
      </c>
      <c r="AD129" s="590">
        <v>0</v>
      </c>
      <c r="AE129" s="587">
        <v>641.42100000000005</v>
      </c>
      <c r="AF129" s="590">
        <v>2465.5529999999999</v>
      </c>
      <c r="AG129" s="587">
        <v>209.26000000000005</v>
      </c>
      <c r="AH129" s="590">
        <v>175.81700000000001</v>
      </c>
      <c r="CS129" s="85"/>
      <c r="CT129" s="85"/>
      <c r="CU129" s="85"/>
      <c r="CV129" s="85"/>
      <c r="CW129" s="85"/>
      <c r="CX129" s="85"/>
      <c r="CY129" s="85"/>
      <c r="CZ129" s="85"/>
      <c r="DA129" s="85"/>
      <c r="DB129" s="85"/>
      <c r="DC129" s="85"/>
      <c r="DD129" s="85"/>
      <c r="DE129" s="85"/>
      <c r="DF129" s="85"/>
    </row>
    <row r="130" spans="1:110">
      <c r="A130" s="164"/>
      <c r="B130" s="166" t="s">
        <v>91</v>
      </c>
      <c r="C130" s="587">
        <v>0</v>
      </c>
      <c r="D130" s="590">
        <v>0</v>
      </c>
      <c r="E130" s="587">
        <v>0</v>
      </c>
      <c r="F130" s="590">
        <v>0</v>
      </c>
      <c r="G130" s="587">
        <v>0</v>
      </c>
      <c r="H130" s="590">
        <v>0</v>
      </c>
      <c r="I130" s="587">
        <v>0</v>
      </c>
      <c r="J130" s="590">
        <v>0</v>
      </c>
      <c r="K130" s="587">
        <v>0</v>
      </c>
      <c r="L130" s="590">
        <v>0</v>
      </c>
      <c r="M130" s="587">
        <v>0</v>
      </c>
      <c r="N130" s="590">
        <v>0</v>
      </c>
      <c r="O130" s="587">
        <v>0</v>
      </c>
      <c r="P130" s="590">
        <v>0</v>
      </c>
      <c r="Q130" s="587">
        <v>0</v>
      </c>
      <c r="R130" s="590">
        <v>0</v>
      </c>
      <c r="S130" s="587">
        <v>0</v>
      </c>
      <c r="T130" s="590">
        <v>0</v>
      </c>
      <c r="U130" s="587">
        <v>0</v>
      </c>
      <c r="V130" s="590">
        <v>0</v>
      </c>
      <c r="W130" s="587">
        <v>0</v>
      </c>
      <c r="X130" s="590">
        <v>0</v>
      </c>
      <c r="Y130" s="587">
        <v>0</v>
      </c>
      <c r="Z130" s="590">
        <v>0</v>
      </c>
      <c r="AA130" s="587">
        <v>0</v>
      </c>
      <c r="AB130" s="590">
        <v>0</v>
      </c>
      <c r="AC130" s="587">
        <v>0</v>
      </c>
      <c r="AD130" s="590">
        <v>0</v>
      </c>
      <c r="AE130" s="587">
        <v>288.89299999999997</v>
      </c>
      <c r="AF130" s="590">
        <v>280.053</v>
      </c>
      <c r="AG130" s="587">
        <v>91.182999999999964</v>
      </c>
      <c r="AH130" s="590">
        <v>89.512</v>
      </c>
      <c r="CS130" s="85"/>
      <c r="CT130" s="85"/>
      <c r="CU130" s="85"/>
      <c r="CV130" s="85"/>
      <c r="CW130" s="85"/>
      <c r="CX130" s="85"/>
      <c r="CY130" s="85"/>
      <c r="CZ130" s="85"/>
      <c r="DA130" s="85"/>
      <c r="DB130" s="85"/>
      <c r="DC130" s="85"/>
      <c r="DD130" s="85"/>
      <c r="DE130" s="85"/>
      <c r="DF130" s="85"/>
    </row>
    <row r="131" spans="1:110">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row>
    <row r="132" spans="1:110">
      <c r="A132" s="169"/>
      <c r="B132" s="169"/>
      <c r="C132" s="203"/>
      <c r="D132" s="169"/>
      <c r="E132" s="169"/>
      <c r="F132" s="169"/>
      <c r="G132" s="169"/>
      <c r="H132" s="169"/>
      <c r="I132" s="169"/>
      <c r="J132" s="169"/>
      <c r="K132" s="169"/>
      <c r="L132" s="169"/>
      <c r="M132" s="169"/>
      <c r="N132" s="169"/>
      <c r="O132" s="169"/>
      <c r="P132" s="169"/>
    </row>
    <row r="133" spans="1:110">
      <c r="A133" s="913" t="s">
        <v>0</v>
      </c>
      <c r="B133" s="914"/>
      <c r="C133" s="907" t="s">
        <v>324</v>
      </c>
      <c r="D133" s="908"/>
      <c r="E133" s="907" t="s">
        <v>5</v>
      </c>
      <c r="F133" s="908"/>
      <c r="G133" s="907" t="s">
        <v>6</v>
      </c>
      <c r="H133" s="908"/>
      <c r="I133" s="907" t="s">
        <v>7</v>
      </c>
      <c r="J133" s="908"/>
      <c r="K133" s="907" t="s">
        <v>14</v>
      </c>
      <c r="L133" s="908"/>
      <c r="M133" s="907" t="s">
        <v>44</v>
      </c>
      <c r="N133" s="908"/>
      <c r="O133" s="907" t="s">
        <v>325</v>
      </c>
      <c r="P133" s="908"/>
      <c r="Q133" s="907" t="s">
        <v>47</v>
      </c>
      <c r="R133" s="923"/>
      <c r="CE133" s="86"/>
      <c r="CF133" s="86"/>
      <c r="CG133" s="86"/>
      <c r="CH133" s="86"/>
      <c r="CI133" s="86"/>
      <c r="CJ133" s="86"/>
      <c r="CK133" s="86"/>
      <c r="CL133" s="86"/>
      <c r="CM133" s="86"/>
      <c r="CN133" s="86"/>
      <c r="CO133" s="86"/>
      <c r="CP133" s="86"/>
      <c r="CQ133" s="86"/>
      <c r="CR133" s="86"/>
    </row>
    <row r="134" spans="1:110">
      <c r="A134" s="919" t="s">
        <v>414</v>
      </c>
      <c r="B134" s="924"/>
      <c r="C134" s="583" t="s">
        <v>478</v>
      </c>
      <c r="D134" s="268" t="s">
        <v>479</v>
      </c>
      <c r="E134" s="583" t="s">
        <v>478</v>
      </c>
      <c r="F134" s="268" t="s">
        <v>479</v>
      </c>
      <c r="G134" s="583" t="s">
        <v>478</v>
      </c>
      <c r="H134" s="268" t="s">
        <v>479</v>
      </c>
      <c r="I134" s="583" t="s">
        <v>478</v>
      </c>
      <c r="J134" s="268" t="s">
        <v>479</v>
      </c>
      <c r="K134" s="583" t="s">
        <v>478</v>
      </c>
      <c r="L134" s="268" t="s">
        <v>479</v>
      </c>
      <c r="M134" s="583" t="s">
        <v>478</v>
      </c>
      <c r="N134" s="268" t="s">
        <v>479</v>
      </c>
      <c r="O134" s="583" t="s">
        <v>478</v>
      </c>
      <c r="P134" s="268" t="s">
        <v>479</v>
      </c>
      <c r="Q134" s="583" t="s">
        <v>478</v>
      </c>
      <c r="R134" s="268" t="s">
        <v>479</v>
      </c>
      <c r="CE134" s="86"/>
      <c r="CF134" s="86"/>
      <c r="CG134" s="86"/>
      <c r="CH134" s="86"/>
      <c r="CI134" s="86"/>
      <c r="CJ134" s="86"/>
      <c r="CK134" s="86"/>
      <c r="CL134" s="86"/>
      <c r="CM134" s="86"/>
      <c r="CN134" s="86"/>
      <c r="CO134" s="86"/>
      <c r="CP134" s="86"/>
      <c r="CQ134" s="86"/>
      <c r="CR134" s="86"/>
    </row>
    <row r="135" spans="1:110">
      <c r="A135" s="925"/>
      <c r="B135" s="926"/>
      <c r="C135" s="703" t="s">
        <v>222</v>
      </c>
      <c r="D135" s="704" t="s">
        <v>222</v>
      </c>
      <c r="E135" s="703" t="s">
        <v>222</v>
      </c>
      <c r="F135" s="704" t="s">
        <v>222</v>
      </c>
      <c r="G135" s="703" t="s">
        <v>222</v>
      </c>
      <c r="H135" s="704" t="s">
        <v>222</v>
      </c>
      <c r="I135" s="703" t="s">
        <v>222</v>
      </c>
      <c r="J135" s="704" t="s">
        <v>222</v>
      </c>
      <c r="K135" s="703" t="s">
        <v>222</v>
      </c>
      <c r="L135" s="704" t="s">
        <v>222</v>
      </c>
      <c r="M135" s="703" t="s">
        <v>222</v>
      </c>
      <c r="N135" s="704" t="s">
        <v>222</v>
      </c>
      <c r="O135" s="703" t="s">
        <v>222</v>
      </c>
      <c r="P135" s="704" t="s">
        <v>222</v>
      </c>
      <c r="Q135" s="703" t="s">
        <v>222</v>
      </c>
      <c r="R135" s="704" t="s">
        <v>222</v>
      </c>
      <c r="CE135" s="86"/>
      <c r="CF135" s="86"/>
      <c r="CG135" s="86"/>
      <c r="CH135" s="86"/>
      <c r="CI135" s="86"/>
      <c r="CJ135" s="86"/>
      <c r="CK135" s="86"/>
      <c r="CL135" s="86"/>
      <c r="CM135" s="86"/>
      <c r="CN135" s="86"/>
      <c r="CO135" s="86"/>
      <c r="CP135" s="86"/>
      <c r="CQ135" s="86"/>
      <c r="CR135" s="86"/>
    </row>
    <row r="136" spans="1:110">
      <c r="A136" s="169"/>
      <c r="B136" s="169"/>
      <c r="C136" s="169"/>
      <c r="D136" s="169"/>
      <c r="E136" s="169"/>
      <c r="F136" s="169"/>
      <c r="G136" s="169"/>
      <c r="H136" s="169"/>
      <c r="I136" s="169"/>
      <c r="J136" s="169"/>
      <c r="K136" s="169"/>
      <c r="L136" s="169"/>
      <c r="M136" s="169"/>
      <c r="N136" s="169"/>
      <c r="O136" s="169"/>
      <c r="P136" s="169"/>
      <c r="Q136" s="169"/>
      <c r="R136" s="169"/>
      <c r="CE136" s="86"/>
      <c r="CF136" s="86"/>
      <c r="CG136" s="86"/>
      <c r="CH136" s="86"/>
      <c r="CI136" s="86"/>
      <c r="CJ136" s="86"/>
      <c r="CK136" s="86"/>
      <c r="CL136" s="86"/>
      <c r="CM136" s="86"/>
      <c r="CN136" s="86"/>
      <c r="CO136" s="86"/>
      <c r="CP136" s="86"/>
      <c r="CQ136" s="86"/>
      <c r="CR136" s="86"/>
    </row>
    <row r="137" spans="1:110">
      <c r="A137" s="158"/>
      <c r="B137" s="171" t="s">
        <v>415</v>
      </c>
      <c r="C137" s="588">
        <v>0</v>
      </c>
      <c r="D137" s="274">
        <v>0</v>
      </c>
      <c r="E137" s="588">
        <v>34.212000000000003</v>
      </c>
      <c r="F137" s="274">
        <v>159.48699999999999</v>
      </c>
      <c r="G137" s="588">
        <v>561.32000000000005</v>
      </c>
      <c r="H137" s="274">
        <v>816.13099999999997</v>
      </c>
      <c r="I137" s="588">
        <v>1131.008</v>
      </c>
      <c r="J137" s="274">
        <v>750.37199999999996</v>
      </c>
      <c r="K137" s="588">
        <v>0</v>
      </c>
      <c r="L137" s="274">
        <v>0</v>
      </c>
      <c r="M137" s="588">
        <v>95.150999999999996</v>
      </c>
      <c r="N137" s="274">
        <v>80.938999999999993</v>
      </c>
      <c r="O137" s="588">
        <v>-586.23299999999995</v>
      </c>
      <c r="P137" s="274">
        <v>-137.59</v>
      </c>
      <c r="Q137" s="588">
        <v>1235.4580000000001</v>
      </c>
      <c r="R137" s="274">
        <v>1669.3389999999999</v>
      </c>
      <c r="CE137" s="86"/>
      <c r="CF137" s="86"/>
      <c r="CG137" s="86"/>
      <c r="CH137" s="86"/>
      <c r="CI137" s="86"/>
      <c r="CJ137" s="86"/>
      <c r="CK137" s="86"/>
      <c r="CL137" s="86"/>
      <c r="CM137" s="86"/>
      <c r="CN137" s="86"/>
      <c r="CO137" s="86"/>
      <c r="CP137" s="86"/>
      <c r="CQ137" s="86"/>
      <c r="CR137" s="86"/>
    </row>
    <row r="138" spans="1:110">
      <c r="A138" s="158"/>
      <c r="B138" s="171" t="s">
        <v>416</v>
      </c>
      <c r="C138" s="588">
        <v>0</v>
      </c>
      <c r="D138" s="274">
        <v>0</v>
      </c>
      <c r="E138" s="588">
        <v>-95.429000000000002</v>
      </c>
      <c r="F138" s="274">
        <v>-125.40900000000001</v>
      </c>
      <c r="G138" s="588">
        <v>-825.33699999999999</v>
      </c>
      <c r="H138" s="274">
        <v>-1177.5309999999999</v>
      </c>
      <c r="I138" s="588">
        <v>-532.09400000000005</v>
      </c>
      <c r="J138" s="274">
        <v>-373.85399999999998</v>
      </c>
      <c r="K138" s="588">
        <v>0</v>
      </c>
      <c r="L138" s="274">
        <v>0</v>
      </c>
      <c r="M138" s="588">
        <v>-19.802</v>
      </c>
      <c r="N138" s="274">
        <v>-31.785</v>
      </c>
      <c r="O138" s="588">
        <v>-435.58699999999999</v>
      </c>
      <c r="P138" s="274">
        <v>4199.4179999999997</v>
      </c>
      <c r="Q138" s="588">
        <v>-1908.249</v>
      </c>
      <c r="R138" s="274">
        <v>2490.8389999999999</v>
      </c>
      <c r="CE138" s="86"/>
      <c r="CF138" s="86"/>
      <c r="CG138" s="86"/>
      <c r="CH138" s="86"/>
      <c r="CI138" s="86"/>
      <c r="CJ138" s="86"/>
      <c r="CK138" s="86"/>
      <c r="CL138" s="86"/>
      <c r="CM138" s="86"/>
      <c r="CN138" s="86"/>
      <c r="CO138" s="86"/>
      <c r="CP138" s="86"/>
      <c r="CQ138" s="86"/>
      <c r="CR138" s="86"/>
    </row>
    <row r="139" spans="1:110">
      <c r="A139" s="158"/>
      <c r="B139" s="171" t="s">
        <v>417</v>
      </c>
      <c r="C139" s="588">
        <v>0</v>
      </c>
      <c r="D139" s="274">
        <v>0</v>
      </c>
      <c r="E139" s="588">
        <v>76.19</v>
      </c>
      <c r="F139" s="274">
        <v>-3.1680000000000001</v>
      </c>
      <c r="G139" s="588">
        <v>-76.983999999999995</v>
      </c>
      <c r="H139" s="274">
        <v>207.82599999999999</v>
      </c>
      <c r="I139" s="588">
        <v>-618.91600000000005</v>
      </c>
      <c r="J139" s="274">
        <v>-543.77</v>
      </c>
      <c r="K139" s="588">
        <v>0</v>
      </c>
      <c r="L139" s="274">
        <v>0</v>
      </c>
      <c r="M139" s="588">
        <v>-40.49</v>
      </c>
      <c r="N139" s="274">
        <v>-29.77</v>
      </c>
      <c r="O139" s="588">
        <v>-663.03800000000001</v>
      </c>
      <c r="P139" s="274">
        <v>-2251.8389999999999</v>
      </c>
      <c r="Q139" s="588">
        <v>-1323.2380000000001</v>
      </c>
      <c r="R139" s="274">
        <v>-2620.721</v>
      </c>
      <c r="CE139" s="86"/>
      <c r="CF139" s="86"/>
      <c r="CG139" s="86"/>
      <c r="CH139" s="86"/>
      <c r="CI139" s="86"/>
      <c r="CJ139" s="86"/>
      <c r="CK139" s="86"/>
      <c r="CL139" s="86"/>
      <c r="CM139" s="86"/>
      <c r="CN139" s="86"/>
      <c r="CO139" s="86"/>
      <c r="CP139" s="86"/>
      <c r="CQ139" s="86"/>
      <c r="CR139" s="86"/>
    </row>
    <row r="140" spans="1:110" s="85" customFormat="1"/>
    <row r="141" spans="1:110" s="85" customFormat="1"/>
    <row r="142" spans="1:110" s="85" customFormat="1"/>
    <row r="143" spans="1:110" s="85" customFormat="1"/>
    <row r="144" spans="1:110" s="85" customFormat="1"/>
    <row r="145" s="85" customFormat="1"/>
    <row r="146" s="85" customFormat="1"/>
    <row r="147" s="85" customFormat="1"/>
    <row r="148" s="85" customFormat="1"/>
    <row r="149" s="85" customFormat="1"/>
    <row r="150" s="85" customFormat="1"/>
    <row r="151" s="85" customFormat="1"/>
    <row r="152" s="85" customFormat="1"/>
    <row r="153" s="85" customFormat="1"/>
    <row r="154" s="85" customFormat="1"/>
    <row r="155" s="85" customFormat="1"/>
    <row r="156" s="85" customFormat="1"/>
    <row r="157" s="85" customFormat="1"/>
    <row r="158" s="85" customFormat="1"/>
    <row r="159" s="85" customFormat="1"/>
    <row r="160" s="85" customFormat="1"/>
    <row r="161" s="85" customFormat="1"/>
    <row r="162" s="85" customFormat="1"/>
    <row r="163" s="85" customFormat="1"/>
    <row r="164" s="85" customFormat="1"/>
    <row r="165" s="85" customFormat="1"/>
    <row r="166" s="85" customFormat="1"/>
    <row r="167" s="85" customFormat="1"/>
    <row r="168" s="85" customFormat="1"/>
    <row r="169" s="85" customFormat="1"/>
    <row r="170" s="85" customFormat="1"/>
    <row r="171" s="85" customFormat="1"/>
    <row r="172" s="85" customFormat="1"/>
    <row r="173" s="85" customFormat="1"/>
    <row r="174" s="85" customFormat="1"/>
    <row r="175" s="85" customFormat="1"/>
    <row r="176" s="85" customFormat="1"/>
    <row r="177" s="85" customFormat="1"/>
    <row r="178" s="85" customFormat="1"/>
    <row r="179" s="85" customFormat="1"/>
    <row r="180" s="85" customFormat="1"/>
    <row r="181" s="85" customFormat="1"/>
    <row r="182" s="85" customFormat="1"/>
    <row r="183" s="85" customFormat="1"/>
    <row r="184" s="85" customFormat="1"/>
    <row r="185" s="85" customFormat="1"/>
    <row r="186" s="85" customFormat="1"/>
    <row r="187" s="85" customFormat="1"/>
    <row r="188" s="85" customFormat="1"/>
    <row r="189" s="85" customFormat="1"/>
    <row r="190" s="85" customFormat="1"/>
    <row r="191" s="85" customFormat="1"/>
    <row r="192" s="85" customFormat="1"/>
    <row r="193" s="85" customFormat="1"/>
    <row r="194" s="85" customFormat="1"/>
    <row r="195" s="85" customFormat="1"/>
    <row r="196" s="85" customFormat="1"/>
    <row r="197" s="85" customFormat="1"/>
    <row r="198" s="85" customFormat="1"/>
    <row r="199" s="85" customFormat="1"/>
    <row r="200" s="85" customFormat="1"/>
    <row r="201" s="85" customFormat="1"/>
    <row r="202" s="85" customFormat="1"/>
    <row r="203" s="85" customFormat="1"/>
  </sheetData>
  <mergeCells count="56">
    <mergeCell ref="S73:V73"/>
    <mergeCell ref="S74:T74"/>
    <mergeCell ref="U74:V74"/>
    <mergeCell ref="AE74:AF74"/>
    <mergeCell ref="AG74:AH74"/>
    <mergeCell ref="AE73:AH73"/>
    <mergeCell ref="W73:Z73"/>
    <mergeCell ref="W74:X74"/>
    <mergeCell ref="Y74:Z74"/>
    <mergeCell ref="AA73:AD73"/>
    <mergeCell ref="AA74:AB74"/>
    <mergeCell ref="AC74:AD74"/>
    <mergeCell ref="O73:R73"/>
    <mergeCell ref="O74:P74"/>
    <mergeCell ref="Q74:R74"/>
    <mergeCell ref="A134:B135"/>
    <mergeCell ref="A75:B76"/>
    <mergeCell ref="A133:B133"/>
    <mergeCell ref="C74:D74"/>
    <mergeCell ref="E74:F74"/>
    <mergeCell ref="G73:J73"/>
    <mergeCell ref="G74:H74"/>
    <mergeCell ref="I74:J74"/>
    <mergeCell ref="G133:H133"/>
    <mergeCell ref="E133:F133"/>
    <mergeCell ref="C133:D133"/>
    <mergeCell ref="Q133:R133"/>
    <mergeCell ref="O133:P133"/>
    <mergeCell ref="K2:L2"/>
    <mergeCell ref="Q34:R34"/>
    <mergeCell ref="M2:N2"/>
    <mergeCell ref="Q2:R2"/>
    <mergeCell ref="O2:P2"/>
    <mergeCell ref="M34:N34"/>
    <mergeCell ref="O34:P34"/>
    <mergeCell ref="I34:J34"/>
    <mergeCell ref="K34:L34"/>
    <mergeCell ref="A35:B36"/>
    <mergeCell ref="A73:B73"/>
    <mergeCell ref="C73:F73"/>
    <mergeCell ref="K73:N73"/>
    <mergeCell ref="A3:B4"/>
    <mergeCell ref="A34:B34"/>
    <mergeCell ref="C34:D34"/>
    <mergeCell ref="E34:F34"/>
    <mergeCell ref="G34:H34"/>
    <mergeCell ref="A2:B2"/>
    <mergeCell ref="C2:D2"/>
    <mergeCell ref="E2:F2"/>
    <mergeCell ref="G2:H2"/>
    <mergeCell ref="I2:J2"/>
    <mergeCell ref="M133:N133"/>
    <mergeCell ref="K133:L133"/>
    <mergeCell ref="I133:J133"/>
    <mergeCell ref="K74:L74"/>
    <mergeCell ref="M74:N74"/>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149"/>
  <sheetViews>
    <sheetView showGridLines="0" topLeftCell="A91" zoomScale="70" zoomScaleNormal="70" workbookViewId="0">
      <selection activeCell="C145" sqref="C145"/>
    </sheetView>
  </sheetViews>
  <sheetFormatPr baseColWidth="10" defaultColWidth="11.42578125" defaultRowHeight="12.75"/>
  <cols>
    <col min="1" max="1" width="7" style="169" customWidth="1"/>
    <col min="2" max="2" width="58.7109375" style="169" customWidth="1"/>
    <col min="3" max="3" width="18.140625" style="169" customWidth="1"/>
    <col min="4" max="4" width="19" style="169" customWidth="1"/>
    <col min="5" max="5" width="18.42578125" style="169" customWidth="1"/>
    <col min="6" max="6" width="19.5703125" style="169" customWidth="1"/>
    <col min="7" max="7" width="17.5703125" style="169" customWidth="1"/>
    <col min="8" max="8" width="19.28515625" style="169" customWidth="1"/>
    <col min="9" max="9" width="18.140625" style="169" customWidth="1"/>
    <col min="10" max="10" width="20" style="169" customWidth="1"/>
    <col min="11" max="11" width="16.85546875" style="85" customWidth="1"/>
    <col min="12" max="12" width="15.85546875" style="85" customWidth="1"/>
    <col min="13" max="13" width="16.85546875" style="85" customWidth="1"/>
    <col min="14" max="15" width="15.5703125" style="85" customWidth="1"/>
    <col min="16" max="16" width="16.7109375" style="85" customWidth="1"/>
    <col min="17" max="17" width="15.85546875" style="85" customWidth="1"/>
    <col min="18" max="18" width="16" style="85" customWidth="1"/>
    <col min="19" max="19" width="11.42578125" style="85"/>
    <col min="32" max="16384" width="11.42578125" style="85"/>
  </cols>
  <sheetData>
    <row r="1" spans="1:31">
      <c r="A1" s="86"/>
      <c r="B1" s="85"/>
    </row>
    <row r="3" spans="1:31">
      <c r="A3" s="913" t="s">
        <v>418</v>
      </c>
      <c r="B3" s="914"/>
      <c r="C3" s="907" t="s">
        <v>48</v>
      </c>
      <c r="D3" s="908"/>
      <c r="E3" s="907" t="s">
        <v>53</v>
      </c>
      <c r="F3" s="908"/>
      <c r="G3" s="907" t="s">
        <v>419</v>
      </c>
      <c r="H3" s="908"/>
      <c r="I3" s="907" t="s">
        <v>47</v>
      </c>
      <c r="J3" s="908"/>
    </row>
    <row r="4" spans="1:31">
      <c r="A4" s="915" t="s">
        <v>326</v>
      </c>
      <c r="B4" s="931"/>
      <c r="C4" s="583" t="s">
        <v>501</v>
      </c>
      <c r="D4" s="585" t="s">
        <v>502</v>
      </c>
      <c r="E4" s="583" t="s">
        <v>501</v>
      </c>
      <c r="F4" s="585" t="s">
        <v>502</v>
      </c>
      <c r="G4" s="583" t="s">
        <v>501</v>
      </c>
      <c r="H4" s="585" t="s">
        <v>502</v>
      </c>
      <c r="I4" s="583" t="s">
        <v>501</v>
      </c>
      <c r="J4" s="585" t="s">
        <v>502</v>
      </c>
    </row>
    <row r="5" spans="1:31">
      <c r="A5" s="932"/>
      <c r="B5" s="933"/>
      <c r="C5" s="584" t="s">
        <v>222</v>
      </c>
      <c r="D5" s="269" t="s">
        <v>222</v>
      </c>
      <c r="E5" s="584" t="s">
        <v>222</v>
      </c>
      <c r="F5" s="269" t="s">
        <v>222</v>
      </c>
      <c r="G5" s="584" t="s">
        <v>222</v>
      </c>
      <c r="H5" s="269" t="s">
        <v>222</v>
      </c>
      <c r="I5" s="584" t="s">
        <v>222</v>
      </c>
      <c r="J5" s="269" t="s">
        <v>222</v>
      </c>
    </row>
    <row r="6" spans="1:31" s="144" customFormat="1">
      <c r="A6" s="172" t="s">
        <v>327</v>
      </c>
      <c r="B6" s="159"/>
      <c r="C6" s="581">
        <v>1334.721</v>
      </c>
      <c r="D6" s="270">
        <v>1323.8810000000001</v>
      </c>
      <c r="E6" s="581">
        <v>4214.8100000000004</v>
      </c>
      <c r="F6" s="270">
        <v>3549.1469999999999</v>
      </c>
      <c r="G6" s="581">
        <v>1080.713</v>
      </c>
      <c r="H6" s="270">
        <v>2546.3229999999999</v>
      </c>
      <c r="I6" s="581">
        <v>6630.2439999999997</v>
      </c>
      <c r="J6" s="270">
        <v>7419.3509999999997</v>
      </c>
      <c r="T6"/>
      <c r="U6"/>
      <c r="V6"/>
      <c r="W6"/>
      <c r="X6"/>
      <c r="Y6"/>
      <c r="Z6"/>
      <c r="AA6"/>
      <c r="AB6"/>
      <c r="AC6"/>
      <c r="AD6"/>
      <c r="AE6"/>
    </row>
    <row r="7" spans="1:31">
      <c r="A7" s="160"/>
      <c r="B7" s="161" t="s">
        <v>328</v>
      </c>
      <c r="C7" s="582">
        <v>392.60899999999998</v>
      </c>
      <c r="D7" s="271">
        <v>372.18</v>
      </c>
      <c r="E7" s="582">
        <v>304.02600000000001</v>
      </c>
      <c r="F7" s="271">
        <v>448.404</v>
      </c>
      <c r="G7" s="582">
        <v>511.90100000000001</v>
      </c>
      <c r="H7" s="271">
        <v>2255.5010000000002</v>
      </c>
      <c r="I7" s="582">
        <v>1208.5360000000001</v>
      </c>
      <c r="J7" s="271">
        <v>3076.085</v>
      </c>
    </row>
    <row r="8" spans="1:31">
      <c r="A8" s="160"/>
      <c r="B8" s="161" t="s">
        <v>329</v>
      </c>
      <c r="C8" s="582">
        <v>176.98599999999999</v>
      </c>
      <c r="D8" s="271">
        <v>206.64099999999999</v>
      </c>
      <c r="E8" s="582">
        <v>67.131</v>
      </c>
      <c r="F8" s="271">
        <v>46.33</v>
      </c>
      <c r="G8" s="582">
        <v>470.13499999999999</v>
      </c>
      <c r="H8" s="271">
        <v>11.997</v>
      </c>
      <c r="I8" s="582">
        <v>714.25199999999995</v>
      </c>
      <c r="J8" s="271">
        <v>264.96800000000002</v>
      </c>
    </row>
    <row r="9" spans="1:31">
      <c r="A9" s="160"/>
      <c r="B9" s="161" t="s">
        <v>330</v>
      </c>
      <c r="C9" s="582">
        <v>45.798999999999999</v>
      </c>
      <c r="D9" s="271">
        <v>52.706000000000003</v>
      </c>
      <c r="E9" s="582">
        <v>332.49299999999999</v>
      </c>
      <c r="F9" s="271">
        <v>282.084</v>
      </c>
      <c r="G9" s="582">
        <v>64.900000000000006</v>
      </c>
      <c r="H9" s="271">
        <v>82.356999999999999</v>
      </c>
      <c r="I9" s="582">
        <v>443.19200000000001</v>
      </c>
      <c r="J9" s="271">
        <v>417.14699999999999</v>
      </c>
    </row>
    <row r="10" spans="1:31">
      <c r="A10" s="160"/>
      <c r="B10" s="161" t="s">
        <v>331</v>
      </c>
      <c r="C10" s="582">
        <v>488.89</v>
      </c>
      <c r="D10" s="271">
        <v>320.76900000000001</v>
      </c>
      <c r="E10" s="582">
        <v>2868.0880000000002</v>
      </c>
      <c r="F10" s="271">
        <v>2319.1170000000002</v>
      </c>
      <c r="G10" s="582">
        <v>72.113</v>
      </c>
      <c r="H10" s="271">
        <v>36.08</v>
      </c>
      <c r="I10" s="582">
        <v>3429.0909999999999</v>
      </c>
      <c r="J10" s="271">
        <v>2675.9659999999999</v>
      </c>
    </row>
    <row r="11" spans="1:31">
      <c r="A11" s="160"/>
      <c r="B11" s="161" t="s">
        <v>332</v>
      </c>
      <c r="C11" s="582">
        <v>92.055999999999997</v>
      </c>
      <c r="D11" s="271">
        <v>169.66399999999999</v>
      </c>
      <c r="E11" s="582">
        <v>14.593</v>
      </c>
      <c r="F11" s="271">
        <v>12.387</v>
      </c>
      <c r="G11" s="582">
        <v>-89.287000000000006</v>
      </c>
      <c r="H11" s="271">
        <v>-167.07599999999999</v>
      </c>
      <c r="I11" s="582">
        <v>17.361999999999998</v>
      </c>
      <c r="J11" s="271">
        <v>14.975</v>
      </c>
    </row>
    <row r="12" spans="1:31">
      <c r="A12" s="160"/>
      <c r="B12" s="165" t="s">
        <v>333</v>
      </c>
      <c r="C12" s="582">
        <v>97.492000000000004</v>
      </c>
      <c r="D12" s="271">
        <v>88.403000000000006</v>
      </c>
      <c r="E12" s="582">
        <v>471.82100000000003</v>
      </c>
      <c r="F12" s="271">
        <v>355.18799999999999</v>
      </c>
      <c r="G12" s="582">
        <v>19.524000000000001</v>
      </c>
      <c r="H12" s="271">
        <v>1.5840000000000001</v>
      </c>
      <c r="I12" s="582">
        <v>588.83699999999999</v>
      </c>
      <c r="J12" s="271">
        <v>445.17500000000001</v>
      </c>
    </row>
    <row r="13" spans="1:31">
      <c r="A13" s="160"/>
      <c r="B13" s="165" t="s">
        <v>334</v>
      </c>
      <c r="C13" s="582">
        <v>40.72</v>
      </c>
      <c r="D13" s="271">
        <v>62.792999999999999</v>
      </c>
      <c r="E13" s="582">
        <v>156.65799999999999</v>
      </c>
      <c r="F13" s="271">
        <v>85.578000000000003</v>
      </c>
      <c r="G13" s="582">
        <v>31.427</v>
      </c>
      <c r="H13" s="271">
        <v>130.66800000000001</v>
      </c>
      <c r="I13" s="582">
        <v>228.80500000000001</v>
      </c>
      <c r="J13" s="271">
        <v>279.03899999999999</v>
      </c>
    </row>
    <row r="14" spans="1:31">
      <c r="K14" s="169"/>
      <c r="L14" s="169"/>
      <c r="M14" s="169"/>
      <c r="N14" s="169"/>
      <c r="O14" s="169"/>
      <c r="P14" s="169"/>
      <c r="Q14" s="169"/>
    </row>
    <row r="15" spans="1:31" ht="25.5">
      <c r="A15" s="160"/>
      <c r="B15" s="165" t="s">
        <v>335</v>
      </c>
      <c r="C15" s="582">
        <v>0.16900000000000001</v>
      </c>
      <c r="D15" s="272">
        <v>50.725000000000001</v>
      </c>
      <c r="E15" s="582">
        <v>0</v>
      </c>
      <c r="F15" s="272">
        <v>5.8999999999999997E-2</v>
      </c>
      <c r="G15" s="582">
        <v>0</v>
      </c>
      <c r="H15" s="272">
        <v>195.21199999999999</v>
      </c>
      <c r="I15" s="582">
        <v>0.16900000000000001</v>
      </c>
      <c r="J15" s="272">
        <v>245.99600000000001</v>
      </c>
    </row>
    <row r="16" spans="1:31">
      <c r="K16" s="169"/>
      <c r="L16" s="169"/>
      <c r="M16" s="169"/>
      <c r="N16" s="169"/>
      <c r="O16" s="169"/>
      <c r="P16" s="169"/>
      <c r="Q16" s="169"/>
    </row>
    <row r="17" spans="1:31" s="144" customFormat="1">
      <c r="A17" s="172" t="s">
        <v>336</v>
      </c>
      <c r="B17" s="159"/>
      <c r="C17" s="581">
        <v>11740.788</v>
      </c>
      <c r="D17" s="273">
        <v>10118.146000000001</v>
      </c>
      <c r="E17" s="581">
        <v>15455.07</v>
      </c>
      <c r="F17" s="273">
        <v>13317.456</v>
      </c>
      <c r="G17" s="581">
        <v>761.82299999999998</v>
      </c>
      <c r="H17" s="273">
        <v>629.38400000000001</v>
      </c>
      <c r="I17" s="581">
        <v>27957.681</v>
      </c>
      <c r="J17" s="273">
        <v>24064.986000000001</v>
      </c>
      <c r="T17"/>
      <c r="U17"/>
      <c r="V17"/>
      <c r="W17"/>
      <c r="X17"/>
      <c r="Y17"/>
      <c r="Z17"/>
      <c r="AA17"/>
      <c r="AB17"/>
      <c r="AC17"/>
      <c r="AD17"/>
      <c r="AE17"/>
    </row>
    <row r="18" spans="1:31">
      <c r="A18" s="160"/>
      <c r="B18" s="161" t="s">
        <v>337</v>
      </c>
      <c r="C18" s="582">
        <v>452.86200000000002</v>
      </c>
      <c r="D18" s="272">
        <v>415.82</v>
      </c>
      <c r="E18" s="582">
        <v>5303.5029999999997</v>
      </c>
      <c r="F18" s="272">
        <v>4123.2060000000001</v>
      </c>
      <c r="G18" s="582">
        <v>34.36</v>
      </c>
      <c r="H18" s="272">
        <v>50.119</v>
      </c>
      <c r="I18" s="582">
        <v>5790.7250000000004</v>
      </c>
      <c r="J18" s="272">
        <v>4589.1450000000004</v>
      </c>
    </row>
    <row r="19" spans="1:31">
      <c r="A19" s="160"/>
      <c r="B19" s="161" t="s">
        <v>338</v>
      </c>
      <c r="C19" s="582">
        <v>91.73</v>
      </c>
      <c r="D19" s="272">
        <v>69.834000000000003</v>
      </c>
      <c r="E19" s="582">
        <v>1836.202</v>
      </c>
      <c r="F19" s="272">
        <v>1524.182</v>
      </c>
      <c r="G19" s="582">
        <v>62.231000000000002</v>
      </c>
      <c r="H19" s="272">
        <v>43.295999999999999</v>
      </c>
      <c r="I19" s="582">
        <v>1990.163</v>
      </c>
      <c r="J19" s="272">
        <v>1637.3119999999999</v>
      </c>
    </row>
    <row r="20" spans="1:31">
      <c r="A20" s="160"/>
      <c r="B20" s="161" t="s">
        <v>339</v>
      </c>
      <c r="C20" s="582">
        <v>154.55000000000001</v>
      </c>
      <c r="D20" s="272">
        <v>79.143000000000001</v>
      </c>
      <c r="E20" s="582">
        <v>253.97300000000001</v>
      </c>
      <c r="F20" s="272">
        <v>108.986</v>
      </c>
      <c r="G20" s="582">
        <v>32.531999999999996</v>
      </c>
      <c r="H20" s="272">
        <v>28.318000000000001</v>
      </c>
      <c r="I20" s="582">
        <v>441.05500000000001</v>
      </c>
      <c r="J20" s="272">
        <v>216.447</v>
      </c>
    </row>
    <row r="21" spans="1:31">
      <c r="A21" s="160"/>
      <c r="B21" s="161" t="s">
        <v>340</v>
      </c>
      <c r="C21" s="582">
        <v>150.03399999999999</v>
      </c>
      <c r="D21" s="272">
        <v>0</v>
      </c>
      <c r="E21" s="582">
        <v>2E-3</v>
      </c>
      <c r="F21" s="272">
        <v>3.0000000000000001E-3</v>
      </c>
      <c r="G21" s="582">
        <v>-150.03399999999999</v>
      </c>
      <c r="H21" s="272">
        <v>0</v>
      </c>
      <c r="I21" s="582">
        <v>2E-3</v>
      </c>
      <c r="J21" s="272">
        <v>3.0000000000000001E-3</v>
      </c>
    </row>
    <row r="22" spans="1:31">
      <c r="A22" s="160"/>
      <c r="B22" s="161" t="s">
        <v>341</v>
      </c>
      <c r="C22" s="582">
        <v>1052.105</v>
      </c>
      <c r="D22" s="272">
        <v>973.70299999999997</v>
      </c>
      <c r="E22" s="582">
        <v>7.6849999999999996</v>
      </c>
      <c r="F22" s="272">
        <v>12.920999999999999</v>
      </c>
      <c r="G22" s="582">
        <v>-1054.2539999999999</v>
      </c>
      <c r="H22" s="272">
        <v>-973.10900000000004</v>
      </c>
      <c r="I22" s="582">
        <v>5.5359999999999996</v>
      </c>
      <c r="J22" s="272">
        <v>13.515000000000001</v>
      </c>
    </row>
    <row r="23" spans="1:31">
      <c r="A23" s="160"/>
      <c r="B23" s="161" t="s">
        <v>342</v>
      </c>
      <c r="C23" s="582">
        <v>398.46600000000001</v>
      </c>
      <c r="D23" s="272">
        <v>387.60700000000003</v>
      </c>
      <c r="E23" s="582">
        <v>2574.241</v>
      </c>
      <c r="F23" s="272">
        <v>2420.989</v>
      </c>
      <c r="G23" s="582">
        <v>147.256</v>
      </c>
      <c r="H23" s="272">
        <v>126.7</v>
      </c>
      <c r="I23" s="582">
        <v>3119.9630000000002</v>
      </c>
      <c r="J23" s="272">
        <v>2935.2959999999998</v>
      </c>
    </row>
    <row r="24" spans="1:31">
      <c r="A24" s="160"/>
      <c r="B24" s="161" t="s">
        <v>343</v>
      </c>
      <c r="C24" s="582">
        <v>1.1579999999999999</v>
      </c>
      <c r="D24" s="272">
        <v>1.1579999999999999</v>
      </c>
      <c r="E24" s="582">
        <v>0</v>
      </c>
      <c r="F24" s="272">
        <v>0</v>
      </c>
      <c r="G24" s="582">
        <v>1254.3710000000001</v>
      </c>
      <c r="H24" s="272">
        <v>1086.8869999999999</v>
      </c>
      <c r="I24" s="582">
        <v>1255.529</v>
      </c>
      <c r="J24" s="272">
        <v>1088.0450000000001</v>
      </c>
    </row>
    <row r="25" spans="1:31">
      <c r="A25" s="160"/>
      <c r="B25" s="161" t="s">
        <v>344</v>
      </c>
      <c r="C25" s="582">
        <v>9264.5730000000003</v>
      </c>
      <c r="D25" s="272">
        <v>8051.15</v>
      </c>
      <c r="E25" s="582">
        <v>4739.2870000000003</v>
      </c>
      <c r="F25" s="272">
        <v>4549.0559999999996</v>
      </c>
      <c r="G25" s="582">
        <v>178.702</v>
      </c>
      <c r="H25" s="272">
        <v>103.315</v>
      </c>
      <c r="I25" s="582">
        <v>14182.562</v>
      </c>
      <c r="J25" s="272">
        <v>12703.521000000001</v>
      </c>
    </row>
    <row r="26" spans="1:31">
      <c r="A26" s="160"/>
      <c r="B26" s="161" t="s">
        <v>345</v>
      </c>
      <c r="C26" s="582">
        <v>0</v>
      </c>
      <c r="D26" s="272">
        <v>0</v>
      </c>
      <c r="E26" s="582">
        <v>7.274</v>
      </c>
      <c r="F26" s="272">
        <v>6.2240000000000002</v>
      </c>
      <c r="G26" s="582">
        <v>0</v>
      </c>
      <c r="H26" s="272">
        <v>0</v>
      </c>
      <c r="I26" s="582">
        <v>7.274</v>
      </c>
      <c r="J26" s="272">
        <v>6.2240000000000002</v>
      </c>
    </row>
    <row r="27" spans="1:31">
      <c r="A27" s="160"/>
      <c r="B27" s="85" t="s">
        <v>346</v>
      </c>
      <c r="C27" s="582">
        <v>153.37799999999999</v>
      </c>
      <c r="D27" s="272">
        <v>121.321</v>
      </c>
      <c r="E27" s="582">
        <v>156.88300000000001</v>
      </c>
      <c r="F27" s="272">
        <v>73.908000000000001</v>
      </c>
      <c r="G27" s="582">
        <v>105.411</v>
      </c>
      <c r="H27" s="272">
        <v>11.044</v>
      </c>
      <c r="I27" s="582">
        <v>415.67200000000003</v>
      </c>
      <c r="J27" s="272">
        <v>206.273</v>
      </c>
    </row>
    <row r="28" spans="1:31">
      <c r="A28" s="160"/>
      <c r="B28" s="161" t="s">
        <v>347</v>
      </c>
      <c r="C28" s="582">
        <v>21.931999999999999</v>
      </c>
      <c r="D28" s="272">
        <v>18.41</v>
      </c>
      <c r="E28" s="582">
        <v>576.02</v>
      </c>
      <c r="F28" s="272">
        <v>497.98099999999999</v>
      </c>
      <c r="G28" s="582">
        <v>151.24799999999999</v>
      </c>
      <c r="H28" s="272">
        <v>152.81399999999999</v>
      </c>
      <c r="I28" s="582">
        <v>749.2</v>
      </c>
      <c r="J28" s="272">
        <v>669.20500000000004</v>
      </c>
    </row>
    <row r="29" spans="1:31">
      <c r="C29" s="169">
        <v>0</v>
      </c>
      <c r="D29" s="169">
        <v>0</v>
      </c>
      <c r="E29" s="169">
        <v>0</v>
      </c>
      <c r="F29" s="169">
        <v>0</v>
      </c>
      <c r="G29" s="169">
        <v>0</v>
      </c>
      <c r="H29" s="169">
        <v>0</v>
      </c>
      <c r="I29" s="169">
        <v>0</v>
      </c>
      <c r="J29" s="169">
        <v>0</v>
      </c>
      <c r="K29" s="169"/>
      <c r="L29" s="169"/>
      <c r="M29" s="169"/>
    </row>
    <row r="30" spans="1:31">
      <c r="A30" s="172" t="s">
        <v>348</v>
      </c>
      <c r="B30" s="161"/>
      <c r="C30" s="581">
        <v>13075.509</v>
      </c>
      <c r="D30" s="273">
        <v>11442.027</v>
      </c>
      <c r="E30" s="581">
        <v>19669.88</v>
      </c>
      <c r="F30" s="273">
        <v>16866.602999999999</v>
      </c>
      <c r="G30" s="581">
        <v>1842.5360000000001</v>
      </c>
      <c r="H30" s="273">
        <v>3175.7069999999999</v>
      </c>
      <c r="I30" s="581">
        <v>34587.925000000003</v>
      </c>
      <c r="J30" s="273">
        <v>31484.337</v>
      </c>
    </row>
    <row r="33" spans="1:31">
      <c r="C33" s="157"/>
      <c r="D33" s="157"/>
      <c r="E33" s="157"/>
      <c r="F33" s="157"/>
      <c r="G33" s="157"/>
      <c r="H33" s="157"/>
      <c r="I33" s="157"/>
      <c r="J33" s="157"/>
    </row>
    <row r="35" spans="1:31">
      <c r="A35" s="913" t="s">
        <v>418</v>
      </c>
      <c r="B35" s="914"/>
      <c r="C35" s="907" t="s">
        <v>48</v>
      </c>
      <c r="D35" s="908"/>
      <c r="E35" s="907" t="s">
        <v>53</v>
      </c>
      <c r="F35" s="908"/>
      <c r="G35" s="907" t="s">
        <v>419</v>
      </c>
      <c r="H35" s="908"/>
      <c r="I35" s="907" t="s">
        <v>47</v>
      </c>
      <c r="J35" s="908"/>
    </row>
    <row r="36" spans="1:31">
      <c r="A36" s="919" t="s">
        <v>349</v>
      </c>
      <c r="B36" s="930"/>
      <c r="C36" s="583" t="s">
        <v>501</v>
      </c>
      <c r="D36" s="585" t="s">
        <v>501</v>
      </c>
      <c r="E36" s="583" t="s">
        <v>501</v>
      </c>
      <c r="F36" s="585" t="s">
        <v>501</v>
      </c>
      <c r="G36" s="583" t="s">
        <v>501</v>
      </c>
      <c r="H36" s="585" t="s">
        <v>501</v>
      </c>
      <c r="I36" s="583" t="s">
        <v>501</v>
      </c>
      <c r="J36" s="585" t="s">
        <v>501</v>
      </c>
    </row>
    <row r="37" spans="1:31">
      <c r="A37" s="928"/>
      <c r="B37" s="929"/>
      <c r="C37" s="584" t="s">
        <v>222</v>
      </c>
      <c r="D37" s="269" t="s">
        <v>222</v>
      </c>
      <c r="E37" s="584" t="s">
        <v>222</v>
      </c>
      <c r="F37" s="269" t="s">
        <v>222</v>
      </c>
      <c r="G37" s="584" t="s">
        <v>222</v>
      </c>
      <c r="H37" s="269" t="s">
        <v>222</v>
      </c>
      <c r="I37" s="584" t="s">
        <v>222</v>
      </c>
      <c r="J37" s="269" t="s">
        <v>222</v>
      </c>
    </row>
    <row r="38" spans="1:31" s="144" customFormat="1">
      <c r="A38" s="172" t="s">
        <v>350</v>
      </c>
      <c r="B38" s="159"/>
      <c r="C38" s="596">
        <v>2146.6619999999998</v>
      </c>
      <c r="D38" s="273">
        <v>1764.81</v>
      </c>
      <c r="E38" s="596">
        <v>6462.6859999999997</v>
      </c>
      <c r="F38" s="273">
        <v>4839.07</v>
      </c>
      <c r="G38" s="596">
        <v>-1150.895</v>
      </c>
      <c r="H38" s="273">
        <v>511.096</v>
      </c>
      <c r="I38" s="596">
        <v>7458.4530000000004</v>
      </c>
      <c r="J38" s="273">
        <v>7114.9759999999997</v>
      </c>
      <c r="T38"/>
      <c r="U38"/>
      <c r="V38"/>
      <c r="W38"/>
      <c r="X38"/>
      <c r="Y38"/>
      <c r="Z38"/>
      <c r="AA38"/>
      <c r="AB38"/>
      <c r="AC38"/>
      <c r="AD38"/>
      <c r="AE38"/>
    </row>
    <row r="39" spans="1:31">
      <c r="A39" s="160"/>
      <c r="B39" s="161" t="s">
        <v>351</v>
      </c>
      <c r="C39" s="582">
        <v>327.97199999999998</v>
      </c>
      <c r="D39" s="272">
        <v>367.89499999999998</v>
      </c>
      <c r="E39" s="582">
        <v>1064.9480000000001</v>
      </c>
      <c r="F39" s="272">
        <v>571.06700000000001</v>
      </c>
      <c r="G39" s="582">
        <v>133.298</v>
      </c>
      <c r="H39" s="272">
        <v>35.43</v>
      </c>
      <c r="I39" s="582">
        <v>1526.2180000000001</v>
      </c>
      <c r="J39" s="272">
        <v>974.39200000000005</v>
      </c>
    </row>
    <row r="40" spans="1:31">
      <c r="A40" s="160"/>
      <c r="B40" s="161" t="s">
        <v>352</v>
      </c>
      <c r="C40" s="582">
        <v>10.930999999999999</v>
      </c>
      <c r="D40" s="272">
        <v>7.9020000000000001</v>
      </c>
      <c r="E40" s="582">
        <v>50.337000000000003</v>
      </c>
      <c r="F40" s="272">
        <v>22.268999999999998</v>
      </c>
      <c r="G40" s="582">
        <v>4.8579999999999997</v>
      </c>
      <c r="H40" s="272">
        <v>1.4390000000000001</v>
      </c>
      <c r="I40" s="582">
        <v>66.126000000000005</v>
      </c>
      <c r="J40" s="272">
        <v>31.61</v>
      </c>
    </row>
    <row r="41" spans="1:31">
      <c r="A41" s="160"/>
      <c r="B41" s="161" t="s">
        <v>353</v>
      </c>
      <c r="C41" s="582">
        <v>953.28800000000001</v>
      </c>
      <c r="D41" s="272">
        <v>755.15599999999995</v>
      </c>
      <c r="E41" s="582">
        <v>3105.6019999999999</v>
      </c>
      <c r="F41" s="272">
        <v>2679.2339999999999</v>
      </c>
      <c r="G41" s="582">
        <v>630.673</v>
      </c>
      <c r="H41" s="272">
        <v>260.303</v>
      </c>
      <c r="I41" s="582">
        <v>4689.5630000000001</v>
      </c>
      <c r="J41" s="272">
        <v>3694.6930000000002</v>
      </c>
    </row>
    <row r="42" spans="1:31">
      <c r="A42" s="160"/>
      <c r="B42" s="161" t="s">
        <v>354</v>
      </c>
      <c r="C42" s="587">
        <v>661.91300000000001</v>
      </c>
      <c r="D42" s="272">
        <v>497.82799999999997</v>
      </c>
      <c r="E42" s="587">
        <v>1884.1569999999999</v>
      </c>
      <c r="F42" s="272">
        <v>1361.192</v>
      </c>
      <c r="G42" s="587">
        <v>-2003.84</v>
      </c>
      <c r="H42" s="272">
        <v>-593.29499999999996</v>
      </c>
      <c r="I42" s="587">
        <v>542.23</v>
      </c>
      <c r="J42" s="272">
        <v>1265.7249999999999</v>
      </c>
    </row>
    <row r="43" spans="1:31">
      <c r="A43" s="160"/>
      <c r="B43" s="161" t="s">
        <v>355</v>
      </c>
      <c r="C43" s="582">
        <v>67.453999999999994</v>
      </c>
      <c r="D43" s="272">
        <v>46.746000000000002</v>
      </c>
      <c r="E43" s="582">
        <v>157.04499999999999</v>
      </c>
      <c r="F43" s="272">
        <v>107.47</v>
      </c>
      <c r="G43" s="582">
        <v>13.157999999999999</v>
      </c>
      <c r="H43" s="272">
        <v>3.262</v>
      </c>
      <c r="I43" s="582">
        <v>237.65700000000001</v>
      </c>
      <c r="J43" s="272">
        <v>157.47800000000001</v>
      </c>
    </row>
    <row r="44" spans="1:31">
      <c r="A44" s="160"/>
      <c r="B44" s="161" t="s">
        <v>356</v>
      </c>
      <c r="C44" s="582">
        <v>60.750999999999998</v>
      </c>
      <c r="D44" s="272">
        <v>44.953000000000003</v>
      </c>
      <c r="E44" s="582">
        <v>93.822000000000003</v>
      </c>
      <c r="F44" s="272">
        <v>0</v>
      </c>
      <c r="G44" s="582">
        <v>16.565999999999999</v>
      </c>
      <c r="H44" s="272">
        <v>644.24400000000003</v>
      </c>
      <c r="I44" s="582">
        <v>171.13900000000001</v>
      </c>
      <c r="J44" s="272">
        <v>689.197</v>
      </c>
    </row>
    <row r="45" spans="1:31">
      <c r="A45" s="160"/>
      <c r="B45" s="161" t="s">
        <v>357</v>
      </c>
      <c r="C45" s="582">
        <v>0</v>
      </c>
      <c r="D45" s="272">
        <v>0</v>
      </c>
      <c r="E45" s="582">
        <v>0</v>
      </c>
      <c r="F45" s="272">
        <v>0</v>
      </c>
      <c r="G45" s="582">
        <v>0</v>
      </c>
      <c r="H45" s="272">
        <v>0</v>
      </c>
      <c r="I45" s="582">
        <v>0</v>
      </c>
      <c r="J45" s="272">
        <v>0</v>
      </c>
    </row>
    <row r="46" spans="1:31">
      <c r="A46" s="160"/>
      <c r="B46" s="161" t="s">
        <v>358</v>
      </c>
      <c r="C46" s="582">
        <v>64.352999999999994</v>
      </c>
      <c r="D46" s="272">
        <v>44.33</v>
      </c>
      <c r="E46" s="582">
        <v>106.77500000000001</v>
      </c>
      <c r="F46" s="272">
        <v>97.837999999999994</v>
      </c>
      <c r="G46" s="582">
        <v>54.392000000000003</v>
      </c>
      <c r="H46" s="272">
        <v>46.277000000000001</v>
      </c>
      <c r="I46" s="582">
        <v>225.52</v>
      </c>
      <c r="J46" s="272">
        <v>188.44499999999999</v>
      </c>
    </row>
    <row r="47" spans="1:31">
      <c r="K47" s="169"/>
      <c r="L47" s="169"/>
      <c r="M47" s="169"/>
      <c r="N47" s="169"/>
      <c r="O47" s="169"/>
    </row>
    <row r="48" spans="1:31">
      <c r="A48" s="160"/>
      <c r="B48" s="165" t="s">
        <v>359</v>
      </c>
      <c r="C48" s="587">
        <v>0</v>
      </c>
      <c r="D48" s="272">
        <v>0</v>
      </c>
      <c r="E48" s="587">
        <v>0</v>
      </c>
      <c r="F48" s="272">
        <v>0</v>
      </c>
      <c r="G48" s="587">
        <v>0</v>
      </c>
      <c r="H48" s="272">
        <v>113.43600000000001</v>
      </c>
      <c r="I48" s="587">
        <v>0</v>
      </c>
      <c r="J48" s="272">
        <v>113.43600000000001</v>
      </c>
    </row>
    <row r="49" spans="1:31">
      <c r="K49" s="169"/>
      <c r="L49" s="169"/>
      <c r="M49" s="169"/>
      <c r="N49" s="169"/>
      <c r="O49" s="169"/>
    </row>
    <row r="50" spans="1:31" s="144" customFormat="1">
      <c r="A50" s="172" t="s">
        <v>360</v>
      </c>
      <c r="B50" s="159"/>
      <c r="C50" s="596">
        <v>2670.9369999999999</v>
      </c>
      <c r="D50" s="273">
        <v>2244.86</v>
      </c>
      <c r="E50" s="596">
        <v>6050.9570000000003</v>
      </c>
      <c r="F50" s="273">
        <v>5637.424</v>
      </c>
      <c r="G50" s="596">
        <v>-86.233999999999995</v>
      </c>
      <c r="H50" s="273">
        <v>80.045000000000002</v>
      </c>
      <c r="I50" s="596">
        <v>8635.66</v>
      </c>
      <c r="J50" s="273">
        <v>7962.3289999999997</v>
      </c>
      <c r="T50"/>
      <c r="U50"/>
      <c r="V50"/>
      <c r="W50"/>
      <c r="X50"/>
      <c r="Y50"/>
      <c r="Z50"/>
      <c r="AA50"/>
      <c r="AB50"/>
      <c r="AC50"/>
      <c r="AD50"/>
      <c r="AE50"/>
    </row>
    <row r="51" spans="1:31">
      <c r="A51" s="160"/>
      <c r="B51" s="161" t="s">
        <v>361</v>
      </c>
      <c r="C51" s="582">
        <v>1673.856</v>
      </c>
      <c r="D51" s="272">
        <v>1298.278</v>
      </c>
      <c r="E51" s="582">
        <v>2192.19</v>
      </c>
      <c r="F51" s="272">
        <v>2163.788</v>
      </c>
      <c r="G51" s="582">
        <v>705.66300000000001</v>
      </c>
      <c r="H51" s="272">
        <v>720.24199999999996</v>
      </c>
      <c r="I51" s="582">
        <v>4571.7089999999998</v>
      </c>
      <c r="J51" s="272">
        <v>4182.308</v>
      </c>
    </row>
    <row r="52" spans="1:31">
      <c r="A52" s="160"/>
      <c r="B52" s="161" t="s">
        <v>362</v>
      </c>
      <c r="C52" s="582">
        <v>144.982</v>
      </c>
      <c r="D52" s="272">
        <v>114.76300000000001</v>
      </c>
      <c r="E52" s="582">
        <v>120.425</v>
      </c>
      <c r="F52" s="272">
        <v>58.521000000000001</v>
      </c>
      <c r="G52" s="582">
        <v>17.471</v>
      </c>
      <c r="H52" s="272">
        <v>9.9619999999999997</v>
      </c>
      <c r="I52" s="582">
        <v>282.87799999999999</v>
      </c>
      <c r="J52" s="272">
        <v>183.24600000000001</v>
      </c>
    </row>
    <row r="53" spans="1:31">
      <c r="A53" s="160"/>
      <c r="B53" s="161" t="s">
        <v>363</v>
      </c>
      <c r="C53" s="582">
        <v>53.671999999999997</v>
      </c>
      <c r="D53" s="272">
        <v>47.670999999999999</v>
      </c>
      <c r="E53" s="582">
        <v>1479.8720000000001</v>
      </c>
      <c r="F53" s="272">
        <v>1243.9090000000001</v>
      </c>
      <c r="G53" s="582">
        <v>6.0000000000000001E-3</v>
      </c>
      <c r="H53" s="272">
        <v>7.0000000000000001E-3</v>
      </c>
      <c r="I53" s="582">
        <v>1533.55</v>
      </c>
      <c r="J53" s="272">
        <v>1291.587</v>
      </c>
    </row>
    <row r="54" spans="1:31">
      <c r="A54" s="160"/>
      <c r="B54" s="161" t="s">
        <v>364</v>
      </c>
      <c r="C54" s="587">
        <v>284.363</v>
      </c>
      <c r="D54" s="272">
        <v>346.71100000000001</v>
      </c>
      <c r="E54" s="587">
        <v>590.71900000000005</v>
      </c>
      <c r="F54" s="272">
        <v>360.69299999999998</v>
      </c>
      <c r="G54" s="587">
        <v>-847.13699999999994</v>
      </c>
      <c r="H54" s="272">
        <v>-656.12699999999995</v>
      </c>
      <c r="I54" s="587">
        <v>27.945</v>
      </c>
      <c r="J54" s="272">
        <v>51.277000000000001</v>
      </c>
    </row>
    <row r="55" spans="1:31">
      <c r="A55" s="160"/>
      <c r="B55" s="161" t="s">
        <v>365</v>
      </c>
      <c r="C55" s="582">
        <v>194.08099999999999</v>
      </c>
      <c r="D55" s="272">
        <v>175.267</v>
      </c>
      <c r="E55" s="582">
        <v>516.52499999999998</v>
      </c>
      <c r="F55" s="272">
        <v>424.54700000000003</v>
      </c>
      <c r="G55" s="582">
        <v>3.7320000000000002</v>
      </c>
      <c r="H55" s="272">
        <v>1.73</v>
      </c>
      <c r="I55" s="582">
        <v>714.33799999999997</v>
      </c>
      <c r="J55" s="272">
        <v>601.54399999999998</v>
      </c>
    </row>
    <row r="56" spans="1:31">
      <c r="A56" s="160"/>
      <c r="B56" s="161" t="s">
        <v>366</v>
      </c>
      <c r="C56" s="582">
        <v>270.34199999999998</v>
      </c>
      <c r="D56" s="272">
        <v>215.893</v>
      </c>
      <c r="E56" s="582">
        <v>428.56700000000001</v>
      </c>
      <c r="F56" s="272">
        <v>535.12199999999996</v>
      </c>
      <c r="G56" s="582">
        <v>32.94</v>
      </c>
      <c r="H56" s="272">
        <v>3.1139999999999999</v>
      </c>
      <c r="I56" s="582">
        <v>731.84900000000005</v>
      </c>
      <c r="J56" s="272">
        <v>754.12900000000002</v>
      </c>
    </row>
    <row r="57" spans="1:31">
      <c r="A57" s="160"/>
      <c r="B57" s="161" t="s">
        <v>367</v>
      </c>
      <c r="C57" s="582">
        <v>25.061</v>
      </c>
      <c r="D57" s="272">
        <v>21.645</v>
      </c>
      <c r="E57" s="582">
        <v>717.78599999999994</v>
      </c>
      <c r="F57" s="272">
        <v>844.48800000000006</v>
      </c>
      <c r="G57" s="582">
        <v>1.008</v>
      </c>
      <c r="H57" s="272">
        <v>1.0069999999999999</v>
      </c>
      <c r="I57" s="582">
        <v>743.85500000000002</v>
      </c>
      <c r="J57" s="272">
        <v>867.14</v>
      </c>
    </row>
    <row r="58" spans="1:31">
      <c r="A58" s="160"/>
      <c r="B58" s="161" t="s">
        <v>368</v>
      </c>
      <c r="C58" s="582">
        <v>24.58</v>
      </c>
      <c r="D58" s="272">
        <v>24.632000000000001</v>
      </c>
      <c r="E58" s="582">
        <v>4.8730000000000002</v>
      </c>
      <c r="F58" s="272">
        <v>6.3559999999999999</v>
      </c>
      <c r="G58" s="582">
        <v>8.3000000000000004E-2</v>
      </c>
      <c r="H58" s="272">
        <v>0.11</v>
      </c>
      <c r="I58" s="582">
        <v>29.536000000000001</v>
      </c>
      <c r="J58" s="272">
        <v>31.097999999999999</v>
      </c>
    </row>
    <row r="59" spans="1:31">
      <c r="K59" s="169"/>
      <c r="L59" s="169"/>
      <c r="M59" s="169"/>
    </row>
    <row r="60" spans="1:31" s="144" customFormat="1">
      <c r="A60" s="158" t="s">
        <v>369</v>
      </c>
      <c r="B60" s="159"/>
      <c r="C60" s="596">
        <v>8257.91</v>
      </c>
      <c r="D60" s="273">
        <v>7432.357</v>
      </c>
      <c r="E60" s="596">
        <v>7156.2370000000001</v>
      </c>
      <c r="F60" s="273">
        <v>6390.1090000000004</v>
      </c>
      <c r="G60" s="596">
        <v>3079.665</v>
      </c>
      <c r="H60" s="273">
        <v>2584.5659999999998</v>
      </c>
      <c r="I60" s="596">
        <v>18493.812000000002</v>
      </c>
      <c r="J60" s="273">
        <v>16407.031999999999</v>
      </c>
      <c r="T60"/>
      <c r="U60"/>
      <c r="V60"/>
      <c r="W60"/>
      <c r="X60"/>
      <c r="Y60"/>
      <c r="Z60"/>
      <c r="AA60"/>
      <c r="AB60"/>
      <c r="AC60"/>
      <c r="AD60"/>
      <c r="AE60"/>
    </row>
    <row r="61" spans="1:31" s="144" customFormat="1">
      <c r="A61" s="227" t="s">
        <v>370</v>
      </c>
      <c r="B61" s="159"/>
      <c r="C61" s="596">
        <v>8257.91</v>
      </c>
      <c r="D61" s="273">
        <v>7432.357</v>
      </c>
      <c r="E61" s="596">
        <v>7156.2370000000001</v>
      </c>
      <c r="F61" s="273">
        <v>6390.1090000000004</v>
      </c>
      <c r="G61" s="596">
        <v>3079.665</v>
      </c>
      <c r="H61" s="273">
        <v>2584.5659999999998</v>
      </c>
      <c r="I61" s="596">
        <v>16066.023999999999</v>
      </c>
      <c r="J61" s="273">
        <v>14130.192999999999</v>
      </c>
      <c r="T61"/>
      <c r="U61"/>
      <c r="V61"/>
      <c r="W61"/>
      <c r="X61"/>
      <c r="Y61"/>
      <c r="Z61"/>
      <c r="AA61"/>
      <c r="AB61"/>
      <c r="AC61"/>
      <c r="AD61"/>
      <c r="AE61"/>
    </row>
    <row r="62" spans="1:31">
      <c r="A62" s="160"/>
      <c r="B62" s="161" t="s">
        <v>371</v>
      </c>
      <c r="C62" s="587">
        <v>5931.8649999999998</v>
      </c>
      <c r="D62" s="272">
        <v>5295.0929999999998</v>
      </c>
      <c r="E62" s="587">
        <v>3342.2649999999999</v>
      </c>
      <c r="F62" s="272">
        <v>2942.511</v>
      </c>
      <c r="G62" s="587">
        <v>6525.0969999999998</v>
      </c>
      <c r="H62" s="272">
        <v>7561.6229999999996</v>
      </c>
      <c r="I62" s="587">
        <v>15799.227000000001</v>
      </c>
      <c r="J62" s="272">
        <v>15799.227000000001</v>
      </c>
    </row>
    <row r="63" spans="1:31">
      <c r="A63" s="160"/>
      <c r="B63" s="161" t="s">
        <v>372</v>
      </c>
      <c r="C63" s="587">
        <v>73.201999999999998</v>
      </c>
      <c r="D63" s="272">
        <v>133.096</v>
      </c>
      <c r="E63" s="587">
        <v>1562.396</v>
      </c>
      <c r="F63" s="272">
        <v>1111.7829999999999</v>
      </c>
      <c r="G63" s="587">
        <v>7040.3239999999996</v>
      </c>
      <c r="H63" s="272">
        <v>6839.7510000000002</v>
      </c>
      <c r="I63" s="587">
        <v>8675.9220000000005</v>
      </c>
      <c r="J63" s="272">
        <v>8084.63</v>
      </c>
    </row>
    <row r="64" spans="1:31">
      <c r="A64" s="160"/>
      <c r="B64" s="161" t="s">
        <v>373</v>
      </c>
      <c r="C64" s="587">
        <v>30.149000000000001</v>
      </c>
      <c r="D64" s="272">
        <v>26.8</v>
      </c>
      <c r="E64" s="587">
        <v>0</v>
      </c>
      <c r="F64" s="272">
        <v>0</v>
      </c>
      <c r="G64" s="587">
        <v>-30.149000000000001</v>
      </c>
      <c r="H64" s="272">
        <v>-26.8</v>
      </c>
      <c r="I64" s="587">
        <v>0</v>
      </c>
      <c r="J64" s="272">
        <v>0</v>
      </c>
    </row>
    <row r="65" spans="1:31">
      <c r="A65" s="160"/>
      <c r="B65" s="161" t="s">
        <v>374</v>
      </c>
      <c r="C65" s="587">
        <v>-5.1999999999999998E-2</v>
      </c>
      <c r="D65" s="272">
        <v>-4.4999999999999998E-2</v>
      </c>
      <c r="E65" s="587">
        <v>0</v>
      </c>
      <c r="F65" s="272">
        <v>0</v>
      </c>
      <c r="G65" s="587">
        <v>5.1999999999999998E-2</v>
      </c>
      <c r="H65" s="272">
        <v>4.4999999999999998E-2</v>
      </c>
      <c r="I65" s="587">
        <v>0</v>
      </c>
      <c r="J65" s="272">
        <v>0</v>
      </c>
    </row>
    <row r="66" spans="1:31">
      <c r="A66" s="160"/>
      <c r="B66" s="161" t="s">
        <v>375</v>
      </c>
      <c r="C66" s="582">
        <v>0</v>
      </c>
      <c r="D66" s="272">
        <v>0</v>
      </c>
      <c r="E66" s="582">
        <v>0</v>
      </c>
      <c r="F66" s="272">
        <v>0</v>
      </c>
      <c r="G66" s="582">
        <v>0</v>
      </c>
      <c r="H66" s="272">
        <v>0</v>
      </c>
      <c r="I66" s="582">
        <v>0</v>
      </c>
      <c r="J66" s="272">
        <v>0</v>
      </c>
    </row>
    <row r="67" spans="1:31">
      <c r="A67" s="160"/>
      <c r="B67" s="161" t="s">
        <v>376</v>
      </c>
      <c r="C67" s="588">
        <v>2222.7460000000001</v>
      </c>
      <c r="D67" s="272">
        <v>1977.413</v>
      </c>
      <c r="E67" s="588">
        <v>2251.576</v>
      </c>
      <c r="F67" s="272">
        <v>2335.8150000000001</v>
      </c>
      <c r="G67" s="588">
        <v>-10455.659</v>
      </c>
      <c r="H67" s="272">
        <v>-11790.053</v>
      </c>
      <c r="I67" s="588">
        <v>-8409.125</v>
      </c>
      <c r="J67" s="272">
        <v>-9753.6640000000007</v>
      </c>
    </row>
    <row r="68" spans="1:31">
      <c r="K68" s="169"/>
      <c r="L68" s="169"/>
      <c r="M68" s="169"/>
      <c r="N68" s="169"/>
    </row>
    <row r="69" spans="1:31">
      <c r="A69" s="172" t="s">
        <v>377</v>
      </c>
      <c r="B69" s="161"/>
      <c r="C69" s="589">
        <v>0</v>
      </c>
      <c r="D69" s="273">
        <v>0</v>
      </c>
      <c r="E69" s="589">
        <v>0</v>
      </c>
      <c r="F69" s="273">
        <v>0</v>
      </c>
      <c r="G69" s="589">
        <v>0</v>
      </c>
      <c r="H69" s="273">
        <v>0</v>
      </c>
      <c r="I69" s="589">
        <v>2427.788</v>
      </c>
      <c r="J69" s="273">
        <v>2276.8389999999999</v>
      </c>
    </row>
    <row r="70" spans="1:31">
      <c r="K70" s="169"/>
      <c r="L70" s="169"/>
    </row>
    <row r="71" spans="1:31">
      <c r="A71" s="158" t="s">
        <v>378</v>
      </c>
      <c r="B71" s="161"/>
      <c r="C71" s="596">
        <v>13075.509</v>
      </c>
      <c r="D71" s="273">
        <v>11442.027</v>
      </c>
      <c r="E71" s="596">
        <v>19669.88</v>
      </c>
      <c r="F71" s="273">
        <v>16866.602999999999</v>
      </c>
      <c r="G71" s="596">
        <v>1842.5360000000001</v>
      </c>
      <c r="H71" s="273">
        <v>3175.7069999999999</v>
      </c>
      <c r="I71" s="596">
        <v>34587.925000000003</v>
      </c>
      <c r="J71" s="273">
        <v>31484.337</v>
      </c>
    </row>
    <row r="72" spans="1:31">
      <c r="C72" s="157"/>
      <c r="D72" s="157"/>
      <c r="E72" s="157"/>
      <c r="F72" s="157"/>
      <c r="G72" s="157"/>
      <c r="H72" s="157"/>
      <c r="I72" s="157"/>
      <c r="J72" s="157"/>
    </row>
    <row r="73" spans="1:31">
      <c r="C73" s="157">
        <v>1000</v>
      </c>
      <c r="D73" s="157"/>
      <c r="E73" s="157"/>
      <c r="F73" s="157"/>
      <c r="G73" s="157"/>
      <c r="H73" s="157"/>
      <c r="I73" s="157"/>
      <c r="J73" s="157"/>
    </row>
    <row r="74" spans="1:31">
      <c r="C74" s="157"/>
      <c r="D74" s="157"/>
      <c r="E74" s="157"/>
      <c r="F74" s="157"/>
      <c r="G74" s="157"/>
      <c r="H74" s="157"/>
      <c r="I74" s="157"/>
      <c r="J74" s="157"/>
    </row>
    <row r="75" spans="1:31">
      <c r="C75" s="157"/>
      <c r="D75" s="157"/>
      <c r="E75" s="157"/>
      <c r="F75" s="157"/>
      <c r="G75" s="157"/>
      <c r="H75" s="157"/>
      <c r="I75" s="157"/>
      <c r="J75" s="157"/>
    </row>
    <row r="76" spans="1:31" ht="12.75" customHeight="1">
      <c r="A76" s="913" t="s">
        <v>418</v>
      </c>
      <c r="B76" s="914"/>
      <c r="C76" s="907" t="s">
        <v>48</v>
      </c>
      <c r="D76" s="923"/>
      <c r="E76" s="923"/>
      <c r="F76" s="908"/>
      <c r="G76" s="907" t="s">
        <v>53</v>
      </c>
      <c r="H76" s="923"/>
      <c r="I76" s="923"/>
      <c r="J76" s="908"/>
      <c r="K76" s="907" t="s">
        <v>419</v>
      </c>
      <c r="L76" s="923"/>
      <c r="M76" s="923"/>
      <c r="N76" s="908"/>
      <c r="O76" s="934" t="s">
        <v>47</v>
      </c>
      <c r="P76" s="935"/>
      <c r="Q76" s="935"/>
      <c r="R76" s="935"/>
    </row>
    <row r="77" spans="1:31">
      <c r="A77" s="683"/>
      <c r="B77" s="684"/>
      <c r="C77" s="907" t="s">
        <v>11</v>
      </c>
      <c r="D77" s="908"/>
      <c r="E77" s="907" t="s">
        <v>12</v>
      </c>
      <c r="F77" s="908"/>
      <c r="G77" s="907" t="s">
        <v>11</v>
      </c>
      <c r="H77" s="908"/>
      <c r="I77" s="907" t="s">
        <v>12</v>
      </c>
      <c r="J77" s="908"/>
      <c r="K77" s="907" t="s">
        <v>11</v>
      </c>
      <c r="L77" s="908"/>
      <c r="M77" s="907" t="s">
        <v>12</v>
      </c>
      <c r="N77" s="908"/>
      <c r="O77" s="907" t="s">
        <v>11</v>
      </c>
      <c r="P77" s="908"/>
      <c r="Q77" s="907" t="s">
        <v>12</v>
      </c>
      <c r="R77" s="908"/>
    </row>
    <row r="78" spans="1:31">
      <c r="A78" s="909"/>
      <c r="B78" s="927"/>
      <c r="C78" s="583" t="s">
        <v>476</v>
      </c>
      <c r="D78" s="268" t="s">
        <v>477</v>
      </c>
      <c r="E78" s="583" t="s">
        <v>471</v>
      </c>
      <c r="F78" s="268" t="s">
        <v>472</v>
      </c>
      <c r="G78" s="583" t="s">
        <v>476</v>
      </c>
      <c r="H78" s="268" t="s">
        <v>477</v>
      </c>
      <c r="I78" s="583" t="s">
        <v>471</v>
      </c>
      <c r="J78" s="268" t="s">
        <v>472</v>
      </c>
      <c r="K78" s="805" t="s">
        <v>476</v>
      </c>
      <c r="L78" s="268" t="s">
        <v>477</v>
      </c>
      <c r="M78" s="583" t="s">
        <v>471</v>
      </c>
      <c r="N78" s="268" t="s">
        <v>472</v>
      </c>
      <c r="O78" s="805" t="s">
        <v>476</v>
      </c>
      <c r="P78" s="268" t="s">
        <v>477</v>
      </c>
      <c r="Q78" s="583" t="s">
        <v>471</v>
      </c>
      <c r="R78" s="268" t="s">
        <v>472</v>
      </c>
    </row>
    <row r="79" spans="1:31">
      <c r="A79" s="928"/>
      <c r="B79" s="929"/>
      <c r="C79" s="584" t="s">
        <v>222</v>
      </c>
      <c r="D79" s="269" t="s">
        <v>222</v>
      </c>
      <c r="E79" s="584" t="s">
        <v>222</v>
      </c>
      <c r="F79" s="269" t="s">
        <v>222</v>
      </c>
      <c r="G79" s="584" t="s">
        <v>222</v>
      </c>
      <c r="H79" s="269" t="s">
        <v>222</v>
      </c>
      <c r="I79" s="584" t="s">
        <v>222</v>
      </c>
      <c r="J79" s="269" t="s">
        <v>222</v>
      </c>
      <c r="K79" s="584" t="s">
        <v>222</v>
      </c>
      <c r="L79" s="269" t="s">
        <v>222</v>
      </c>
      <c r="M79" s="584" t="s">
        <v>222</v>
      </c>
      <c r="N79" s="269" t="s">
        <v>222</v>
      </c>
      <c r="O79" s="584" t="s">
        <v>222</v>
      </c>
      <c r="P79" s="269" t="s">
        <v>222</v>
      </c>
      <c r="Q79" s="584" t="s">
        <v>222</v>
      </c>
      <c r="R79" s="269" t="s">
        <v>222</v>
      </c>
    </row>
    <row r="80" spans="1:31" s="144" customFormat="1">
      <c r="A80" s="172" t="s">
        <v>379</v>
      </c>
      <c r="B80" s="159"/>
      <c r="C80" s="597">
        <v>2478.1080000000002</v>
      </c>
      <c r="D80" s="590">
        <v>2525.4659999999999</v>
      </c>
      <c r="E80" s="597">
        <v>884.52800000000025</v>
      </c>
      <c r="F80" s="590">
        <v>863.68199999999979</v>
      </c>
      <c r="G80" s="597">
        <v>8077.3310000000001</v>
      </c>
      <c r="H80" s="590">
        <v>7979.2569999999996</v>
      </c>
      <c r="I80" s="597">
        <v>2811.6850000000004</v>
      </c>
      <c r="J80" s="590">
        <v>2790.8729999999996</v>
      </c>
      <c r="K80" s="597">
        <v>-112.809</v>
      </c>
      <c r="L80" s="590">
        <v>-152.88800000000001</v>
      </c>
      <c r="M80" s="597">
        <v>-41.813000000000002</v>
      </c>
      <c r="N80" s="590">
        <v>-51.487000000000009</v>
      </c>
      <c r="O80" s="597">
        <v>10442.629999999999</v>
      </c>
      <c r="P80" s="590">
        <v>10351.834999999999</v>
      </c>
      <c r="Q80" s="597">
        <v>3654.3999999999996</v>
      </c>
      <c r="R80" s="590">
        <v>3603.0679999999993</v>
      </c>
      <c r="T80"/>
      <c r="U80"/>
      <c r="V80"/>
      <c r="W80"/>
      <c r="X80"/>
      <c r="Y80"/>
      <c r="Z80"/>
      <c r="AA80"/>
      <c r="AB80"/>
      <c r="AC80"/>
      <c r="AD80"/>
      <c r="AE80"/>
    </row>
    <row r="81" spans="1:31">
      <c r="A81" s="164"/>
      <c r="B81" s="175" t="s">
        <v>64</v>
      </c>
      <c r="C81" s="598">
        <v>2450.962</v>
      </c>
      <c r="D81" s="591">
        <v>2504.4090000000001</v>
      </c>
      <c r="E81" s="598">
        <v>879.54600000000005</v>
      </c>
      <c r="F81" s="591">
        <v>858.96</v>
      </c>
      <c r="G81" s="598">
        <v>6970.4690000000001</v>
      </c>
      <c r="H81" s="591">
        <v>7154.38</v>
      </c>
      <c r="I81" s="598">
        <v>2444.7569999999996</v>
      </c>
      <c r="J81" s="591">
        <v>2484.7039999999997</v>
      </c>
      <c r="K81" s="598">
        <v>-123.03700000000001</v>
      </c>
      <c r="L81" s="591">
        <v>-174.47800000000001</v>
      </c>
      <c r="M81" s="598">
        <v>-45.86</v>
      </c>
      <c r="N81" s="591">
        <v>-59.807000000000002</v>
      </c>
      <c r="O81" s="598">
        <v>9298.3940000000002</v>
      </c>
      <c r="P81" s="591">
        <v>9484.3109999999997</v>
      </c>
      <c r="Q81" s="598">
        <v>3278.4430000000002</v>
      </c>
      <c r="R81" s="591">
        <v>3283.857</v>
      </c>
    </row>
    <row r="82" spans="1:31">
      <c r="A82" s="164"/>
      <c r="B82" s="180" t="s">
        <v>380</v>
      </c>
      <c r="C82" s="598">
        <v>2435.527</v>
      </c>
      <c r="D82" s="591">
        <v>2483.5610000000001</v>
      </c>
      <c r="E82" s="598">
        <v>874.88200000000006</v>
      </c>
      <c r="F82" s="591">
        <v>849.78500000000008</v>
      </c>
      <c r="G82" s="598">
        <v>5390.2860000000001</v>
      </c>
      <c r="H82" s="591">
        <v>5601.7910000000002</v>
      </c>
      <c r="I82" s="598">
        <v>1888.8870000000002</v>
      </c>
      <c r="J82" s="591">
        <v>1977.9840000000004</v>
      </c>
      <c r="K82" s="598">
        <v>-106.048</v>
      </c>
      <c r="L82" s="591">
        <v>-149.60599999999999</v>
      </c>
      <c r="M82" s="598">
        <v>-38.518000000000001</v>
      </c>
      <c r="N82" s="591">
        <v>-51.134999999999991</v>
      </c>
      <c r="O82" s="598">
        <v>7719.7650000000003</v>
      </c>
      <c r="P82" s="591">
        <v>7935.7460000000001</v>
      </c>
      <c r="Q82" s="598">
        <v>2725.2510000000002</v>
      </c>
      <c r="R82" s="591">
        <v>2776.634</v>
      </c>
    </row>
    <row r="83" spans="1:31">
      <c r="A83" s="164"/>
      <c r="B83" s="180" t="s">
        <v>381</v>
      </c>
      <c r="C83" s="598">
        <v>12.510999999999999</v>
      </c>
      <c r="D83" s="591">
        <v>14.566000000000001</v>
      </c>
      <c r="E83" s="598">
        <v>4.1049999999999986</v>
      </c>
      <c r="F83" s="591">
        <v>4.9660000000000011</v>
      </c>
      <c r="G83" s="598">
        <v>1.2889999999999999</v>
      </c>
      <c r="H83" s="591">
        <v>1.708</v>
      </c>
      <c r="I83" s="598">
        <v>0.48399999999999987</v>
      </c>
      <c r="J83" s="591">
        <v>0.47199999999999998</v>
      </c>
      <c r="K83" s="598">
        <v>2.431</v>
      </c>
      <c r="L83" s="591">
        <v>0.15</v>
      </c>
      <c r="M83" s="598">
        <v>0.44100000000000006</v>
      </c>
      <c r="N83" s="591">
        <v>4.1999999999999996E-2</v>
      </c>
      <c r="O83" s="598">
        <v>16.231000000000002</v>
      </c>
      <c r="P83" s="591">
        <v>16.423999999999999</v>
      </c>
      <c r="Q83" s="598">
        <v>5.0300000000000011</v>
      </c>
      <c r="R83" s="591">
        <v>5.4799999999999986</v>
      </c>
    </row>
    <row r="84" spans="1:31">
      <c r="A84" s="164"/>
      <c r="B84" s="180" t="s">
        <v>382</v>
      </c>
      <c r="C84" s="598">
        <v>2.9239999999999999</v>
      </c>
      <c r="D84" s="591">
        <v>6.282</v>
      </c>
      <c r="E84" s="598">
        <v>0.55899999999999972</v>
      </c>
      <c r="F84" s="591">
        <v>4.2089999999999996</v>
      </c>
      <c r="G84" s="598">
        <v>1578.894</v>
      </c>
      <c r="H84" s="591">
        <v>1550.8810000000001</v>
      </c>
      <c r="I84" s="598">
        <v>555.38599999999997</v>
      </c>
      <c r="J84" s="591">
        <v>506.24800000000005</v>
      </c>
      <c r="K84" s="598">
        <v>-19.420000000000002</v>
      </c>
      <c r="L84" s="591">
        <v>-25.021999999999998</v>
      </c>
      <c r="M84" s="598">
        <v>-7.7830000000000013</v>
      </c>
      <c r="N84" s="591">
        <v>-8.7139999999999986</v>
      </c>
      <c r="O84" s="598">
        <v>1562.3979999999999</v>
      </c>
      <c r="P84" s="591">
        <v>1532.1410000000001</v>
      </c>
      <c r="Q84" s="598">
        <v>548.16199999999992</v>
      </c>
      <c r="R84" s="591">
        <v>501.74300000000017</v>
      </c>
    </row>
    <row r="85" spans="1:31">
      <c r="A85" s="164"/>
      <c r="B85" s="175" t="s">
        <v>65</v>
      </c>
      <c r="C85" s="582">
        <v>27.146000000000001</v>
      </c>
      <c r="D85" s="595">
        <v>21.056999999999999</v>
      </c>
      <c r="E85" s="582">
        <v>4.9819999999999993</v>
      </c>
      <c r="F85" s="595">
        <v>4.7219999999999978</v>
      </c>
      <c r="G85" s="582">
        <v>1106.8620000000001</v>
      </c>
      <c r="H85" s="595">
        <v>824.87699999999995</v>
      </c>
      <c r="I85" s="582">
        <v>366.92800000000011</v>
      </c>
      <c r="J85" s="595">
        <v>306.16899999999998</v>
      </c>
      <c r="K85" s="582">
        <v>10.228</v>
      </c>
      <c r="L85" s="595">
        <v>21.59</v>
      </c>
      <c r="M85" s="582">
        <v>4.0469999999999997</v>
      </c>
      <c r="N85" s="595">
        <v>8.32</v>
      </c>
      <c r="O85" s="582">
        <v>1144.2360000000001</v>
      </c>
      <c r="P85" s="595">
        <v>867.524</v>
      </c>
      <c r="Q85" s="582">
        <v>375.95700000000011</v>
      </c>
      <c r="R85" s="595">
        <v>319.21100000000001</v>
      </c>
    </row>
    <row r="86" spans="1:31">
      <c r="E86" s="157"/>
      <c r="F86" s="157"/>
      <c r="I86" s="157"/>
      <c r="J86" s="157"/>
      <c r="K86" s="169"/>
      <c r="L86" s="169"/>
      <c r="M86" s="157"/>
      <c r="N86" s="157"/>
      <c r="O86" s="169"/>
      <c r="P86" s="169"/>
      <c r="Q86" s="157"/>
      <c r="R86" s="157"/>
      <c r="S86" s="169"/>
    </row>
    <row r="87" spans="1:31" s="144" customFormat="1">
      <c r="A87" s="158" t="s">
        <v>383</v>
      </c>
      <c r="B87" s="176"/>
      <c r="C87" s="596">
        <v>-1032.8219999999999</v>
      </c>
      <c r="D87" s="590">
        <v>-1152.6859999999999</v>
      </c>
      <c r="E87" s="596">
        <v>-365.06499999999994</v>
      </c>
      <c r="F87" s="590">
        <v>-410.20899999999995</v>
      </c>
      <c r="G87" s="596">
        <v>-5232.0959999999995</v>
      </c>
      <c r="H87" s="590">
        <v>-5173.5460000000003</v>
      </c>
      <c r="I87" s="596">
        <v>-1915.0789999999997</v>
      </c>
      <c r="J87" s="590">
        <v>-1913.4850000000001</v>
      </c>
      <c r="K87" s="596">
        <v>164.25899999999999</v>
      </c>
      <c r="L87" s="590">
        <v>171.23400000000001</v>
      </c>
      <c r="M87" s="596">
        <v>56.245999999999981</v>
      </c>
      <c r="N87" s="590">
        <v>57.113000000000014</v>
      </c>
      <c r="O87" s="596">
        <v>-6100.6589999999997</v>
      </c>
      <c r="P87" s="590">
        <v>-6154.9979999999996</v>
      </c>
      <c r="Q87" s="596">
        <v>-2223.8979999999997</v>
      </c>
      <c r="R87" s="590">
        <v>-2266.5809999999997</v>
      </c>
      <c r="T87"/>
      <c r="U87"/>
      <c r="V87"/>
      <c r="W87"/>
      <c r="X87"/>
      <c r="Y87"/>
      <c r="Z87"/>
      <c r="AA87"/>
      <c r="AB87"/>
      <c r="AC87"/>
      <c r="AD87"/>
      <c r="AE87"/>
    </row>
    <row r="88" spans="1:31">
      <c r="A88" s="164"/>
      <c r="B88" s="180" t="s">
        <v>384</v>
      </c>
      <c r="C88" s="587">
        <v>-775.01199999999994</v>
      </c>
      <c r="D88" s="595">
        <v>-853.66</v>
      </c>
      <c r="E88" s="587">
        <v>-277.26999999999992</v>
      </c>
      <c r="F88" s="595">
        <v>-313.96199999999999</v>
      </c>
      <c r="G88" s="587">
        <v>-3469.2530000000002</v>
      </c>
      <c r="H88" s="595">
        <v>-3483.922</v>
      </c>
      <c r="I88" s="587">
        <v>-1260.5940000000001</v>
      </c>
      <c r="J88" s="595">
        <v>-1319.9259999999999</v>
      </c>
      <c r="K88" s="587">
        <v>158.78399999999999</v>
      </c>
      <c r="L88" s="595">
        <v>159.78200000000001</v>
      </c>
      <c r="M88" s="587">
        <v>54.898999999999987</v>
      </c>
      <c r="N88" s="595">
        <v>54.304000000000016</v>
      </c>
      <c r="O88" s="587">
        <v>-4085.4810000000002</v>
      </c>
      <c r="P88" s="595">
        <v>-4177.8</v>
      </c>
      <c r="Q88" s="587">
        <v>-1482.9650000000001</v>
      </c>
      <c r="R88" s="595">
        <v>-1579.5840000000003</v>
      </c>
    </row>
    <row r="89" spans="1:31">
      <c r="A89" s="164"/>
      <c r="B89" s="180" t="s">
        <v>385</v>
      </c>
      <c r="C89" s="587">
        <v>-15.97</v>
      </c>
      <c r="D89" s="595">
        <v>-53.274999999999999</v>
      </c>
      <c r="E89" s="587">
        <v>-4.0910000000000011</v>
      </c>
      <c r="F89" s="595">
        <v>-14.882999999999996</v>
      </c>
      <c r="G89" s="587">
        <v>0</v>
      </c>
      <c r="H89" s="595">
        <v>0</v>
      </c>
      <c r="I89" s="587">
        <v>0</v>
      </c>
      <c r="J89" s="595">
        <v>0</v>
      </c>
      <c r="K89" s="587">
        <v>-12.257</v>
      </c>
      <c r="L89" s="595">
        <v>-1E-3</v>
      </c>
      <c r="M89" s="587">
        <v>-3.2330000000000005</v>
      </c>
      <c r="N89" s="595">
        <v>-1E-3</v>
      </c>
      <c r="O89" s="587">
        <v>-28.227</v>
      </c>
      <c r="P89" s="595">
        <v>-53.276000000000003</v>
      </c>
      <c r="Q89" s="587">
        <v>-7.3240000000000016</v>
      </c>
      <c r="R89" s="595">
        <v>-14.884</v>
      </c>
    </row>
    <row r="90" spans="1:31">
      <c r="A90" s="164"/>
      <c r="B90" s="180" t="s">
        <v>69</v>
      </c>
      <c r="C90" s="587">
        <v>-179.58500000000001</v>
      </c>
      <c r="D90" s="595">
        <v>-193.58199999999999</v>
      </c>
      <c r="E90" s="587">
        <v>-62.435000000000002</v>
      </c>
      <c r="F90" s="595">
        <v>-63.929000000000002</v>
      </c>
      <c r="G90" s="587">
        <v>-766.69600000000003</v>
      </c>
      <c r="H90" s="595">
        <v>-810.90800000000002</v>
      </c>
      <c r="I90" s="587">
        <v>-259.798</v>
      </c>
      <c r="J90" s="595">
        <v>-241.66399999999999</v>
      </c>
      <c r="K90" s="587">
        <v>34.786999999999999</v>
      </c>
      <c r="L90" s="595">
        <v>39.426000000000002</v>
      </c>
      <c r="M90" s="587">
        <v>12.619</v>
      </c>
      <c r="N90" s="595">
        <v>12.421000000000003</v>
      </c>
      <c r="O90" s="587">
        <v>-911.49400000000003</v>
      </c>
      <c r="P90" s="595">
        <v>-965.06399999999996</v>
      </c>
      <c r="Q90" s="587">
        <v>-309.61400000000003</v>
      </c>
      <c r="R90" s="595">
        <v>-293.17199999999991</v>
      </c>
    </row>
    <row r="91" spans="1:31">
      <c r="A91" s="164"/>
      <c r="B91" s="180" t="s">
        <v>386</v>
      </c>
      <c r="C91" s="587">
        <v>-62.255000000000003</v>
      </c>
      <c r="D91" s="595">
        <v>-52.168999999999997</v>
      </c>
      <c r="E91" s="587">
        <v>-21.269000000000005</v>
      </c>
      <c r="F91" s="595">
        <v>-17.434999999999995</v>
      </c>
      <c r="G91" s="587">
        <v>-996.14700000000005</v>
      </c>
      <c r="H91" s="595">
        <v>-878.71600000000001</v>
      </c>
      <c r="I91" s="587">
        <v>-394.68700000000001</v>
      </c>
      <c r="J91" s="595">
        <v>-351.89499999999998</v>
      </c>
      <c r="K91" s="587">
        <v>-17.055</v>
      </c>
      <c r="L91" s="595">
        <v>-27.972999999999999</v>
      </c>
      <c r="M91" s="587">
        <v>-8.0389999999999997</v>
      </c>
      <c r="N91" s="595">
        <v>-9.6110000000000007</v>
      </c>
      <c r="O91" s="587">
        <v>-1075.4570000000001</v>
      </c>
      <c r="P91" s="595">
        <v>-958.85799999999995</v>
      </c>
      <c r="Q91" s="587">
        <v>-423.99500000000012</v>
      </c>
      <c r="R91" s="595">
        <v>-378.94099999999992</v>
      </c>
    </row>
    <row r="92" spans="1:31">
      <c r="E92" s="157"/>
      <c r="F92" s="157"/>
      <c r="I92" s="157"/>
      <c r="J92" s="157"/>
      <c r="K92" s="169"/>
      <c r="L92" s="169"/>
      <c r="M92" s="157"/>
      <c r="N92" s="157"/>
      <c r="O92" s="169"/>
      <c r="P92" s="169"/>
      <c r="Q92" s="157"/>
      <c r="R92" s="157"/>
      <c r="S92" s="169"/>
    </row>
    <row r="93" spans="1:31" s="144" customFormat="1">
      <c r="A93" s="158" t="s">
        <v>387</v>
      </c>
      <c r="B93" s="176"/>
      <c r="C93" s="581">
        <v>1445.2860000000001</v>
      </c>
      <c r="D93" s="599">
        <v>1372.78</v>
      </c>
      <c r="E93" s="581">
        <v>519.46300000000008</v>
      </c>
      <c r="F93" s="599">
        <v>453.47299999999996</v>
      </c>
      <c r="G93" s="581">
        <v>2845.2350000000001</v>
      </c>
      <c r="H93" s="599">
        <v>2805.7109999999998</v>
      </c>
      <c r="I93" s="581">
        <v>896.60600000000022</v>
      </c>
      <c r="J93" s="599">
        <v>877.38799999999969</v>
      </c>
      <c r="K93" s="581">
        <v>51.45</v>
      </c>
      <c r="L93" s="599">
        <v>18.346</v>
      </c>
      <c r="M93" s="581">
        <v>14.433</v>
      </c>
      <c r="N93" s="599">
        <v>5.6259999999999994</v>
      </c>
      <c r="O93" s="581">
        <v>4341.9709999999995</v>
      </c>
      <c r="P93" s="599">
        <v>4196.8370000000004</v>
      </c>
      <c r="Q93" s="581">
        <v>1430.5019999999995</v>
      </c>
      <c r="R93" s="599">
        <v>1336.4870000000005</v>
      </c>
      <c r="T93"/>
      <c r="U93"/>
      <c r="V93"/>
      <c r="W93"/>
      <c r="X93"/>
      <c r="Y93"/>
      <c r="Z93"/>
      <c r="AA93"/>
      <c r="AB93"/>
      <c r="AC93"/>
      <c r="AD93"/>
      <c r="AE93"/>
    </row>
    <row r="94" spans="1:31">
      <c r="E94" s="157"/>
      <c r="F94" s="157"/>
      <c r="I94" s="157"/>
      <c r="J94" s="157"/>
      <c r="K94" s="169"/>
      <c r="L94" s="169"/>
      <c r="M94" s="157"/>
      <c r="N94" s="157"/>
      <c r="O94" s="169"/>
      <c r="P94" s="169"/>
      <c r="Q94" s="157"/>
      <c r="R94" s="157"/>
      <c r="S94" s="169"/>
    </row>
    <row r="95" spans="1:31">
      <c r="A95" s="160"/>
      <c r="B95" s="175" t="s">
        <v>388</v>
      </c>
      <c r="C95" s="582">
        <v>3.653</v>
      </c>
      <c r="D95" s="595">
        <v>6.5019999999999998</v>
      </c>
      <c r="E95" s="582">
        <v>1.921</v>
      </c>
      <c r="F95" s="595">
        <v>1.6070000000000002</v>
      </c>
      <c r="G95" s="582">
        <v>110.509</v>
      </c>
      <c r="H95" s="595">
        <v>114.23699999999999</v>
      </c>
      <c r="I95" s="582">
        <v>39.334000000000003</v>
      </c>
      <c r="J95" s="595">
        <v>37.53</v>
      </c>
      <c r="K95" s="582">
        <v>1.1120000000000001</v>
      </c>
      <c r="L95" s="595">
        <v>5.5030000000000001</v>
      </c>
      <c r="M95" s="582">
        <v>0.30100000000000005</v>
      </c>
      <c r="N95" s="595">
        <v>2.0060000000000002</v>
      </c>
      <c r="O95" s="582">
        <v>115.274</v>
      </c>
      <c r="P95" s="595">
        <v>126.242</v>
      </c>
      <c r="Q95" s="582">
        <v>41.555999999999997</v>
      </c>
      <c r="R95" s="595">
        <v>41.143000000000001</v>
      </c>
    </row>
    <row r="96" spans="1:31">
      <c r="A96" s="160"/>
      <c r="B96" s="175" t="s">
        <v>389</v>
      </c>
      <c r="C96" s="587">
        <v>-65.233000000000004</v>
      </c>
      <c r="D96" s="595">
        <v>-69.497</v>
      </c>
      <c r="E96" s="587">
        <v>-21.585000000000001</v>
      </c>
      <c r="F96" s="595">
        <v>-24.287999999999997</v>
      </c>
      <c r="G96" s="587">
        <v>-430.93700000000001</v>
      </c>
      <c r="H96" s="595">
        <v>-396.25799999999998</v>
      </c>
      <c r="I96" s="587">
        <v>-139.56700000000001</v>
      </c>
      <c r="J96" s="595">
        <v>-139.01599999999996</v>
      </c>
      <c r="K96" s="587">
        <v>-34.497</v>
      </c>
      <c r="L96" s="595">
        <v>-41.045000000000002</v>
      </c>
      <c r="M96" s="587">
        <v>-9.620000000000001</v>
      </c>
      <c r="N96" s="595">
        <v>-12.760000000000002</v>
      </c>
      <c r="O96" s="587">
        <v>-530.66700000000003</v>
      </c>
      <c r="P96" s="595">
        <v>-506.8</v>
      </c>
      <c r="Q96" s="587">
        <v>-170.77200000000005</v>
      </c>
      <c r="R96" s="595">
        <v>-176.06400000000002</v>
      </c>
    </row>
    <row r="97" spans="1:31">
      <c r="A97" s="160"/>
      <c r="B97" s="175" t="s">
        <v>390</v>
      </c>
      <c r="C97" s="587">
        <v>-141.36000000000001</v>
      </c>
      <c r="D97" s="595">
        <v>-162.72499999999999</v>
      </c>
      <c r="E97" s="587">
        <v>-51.38600000000001</v>
      </c>
      <c r="F97" s="595">
        <v>-48.84899999999999</v>
      </c>
      <c r="G97" s="587">
        <v>-616.21400000000006</v>
      </c>
      <c r="H97" s="595">
        <v>-597.43600000000004</v>
      </c>
      <c r="I97" s="587">
        <v>-194.45300000000003</v>
      </c>
      <c r="J97" s="595">
        <v>-196.06200000000001</v>
      </c>
      <c r="K97" s="587">
        <v>-63.152000000000001</v>
      </c>
      <c r="L97" s="595">
        <v>-45.121000000000002</v>
      </c>
      <c r="M97" s="587">
        <v>-26.207000000000001</v>
      </c>
      <c r="N97" s="595">
        <v>-17.518000000000001</v>
      </c>
      <c r="O97" s="587">
        <v>-820.726</v>
      </c>
      <c r="P97" s="595">
        <v>-805.28200000000004</v>
      </c>
      <c r="Q97" s="587">
        <v>-272.04600000000005</v>
      </c>
      <c r="R97" s="595">
        <v>-262.42900000000009</v>
      </c>
    </row>
    <row r="98" spans="1:31">
      <c r="E98" s="157"/>
      <c r="F98" s="157"/>
      <c r="I98" s="157"/>
      <c r="J98" s="157"/>
      <c r="K98" s="169"/>
      <c r="L98" s="169"/>
      <c r="M98" s="157"/>
      <c r="N98" s="157"/>
      <c r="O98" s="169"/>
      <c r="P98" s="169"/>
      <c r="Q98" s="157"/>
      <c r="R98" s="157"/>
      <c r="S98" s="169"/>
    </row>
    <row r="99" spans="1:31" s="144" customFormat="1">
      <c r="A99" s="158" t="s">
        <v>391</v>
      </c>
      <c r="B99" s="176"/>
      <c r="C99" s="581">
        <v>1242.346</v>
      </c>
      <c r="D99" s="599">
        <v>1147.06</v>
      </c>
      <c r="E99" s="581">
        <v>448.41300000000001</v>
      </c>
      <c r="F99" s="599">
        <v>381.94299999999998</v>
      </c>
      <c r="G99" s="581">
        <v>1908.5930000000001</v>
      </c>
      <c r="H99" s="599">
        <v>1926.2539999999999</v>
      </c>
      <c r="I99" s="581">
        <v>601.92000000000007</v>
      </c>
      <c r="J99" s="599">
        <v>579.83999999999992</v>
      </c>
      <c r="K99" s="581">
        <v>-45.087000000000003</v>
      </c>
      <c r="L99" s="599">
        <v>-62.317</v>
      </c>
      <c r="M99" s="581">
        <v>-21.093000000000004</v>
      </c>
      <c r="N99" s="599">
        <v>-22.646000000000001</v>
      </c>
      <c r="O99" s="581">
        <v>3105.8519999999999</v>
      </c>
      <c r="P99" s="599">
        <v>3010.9969999999998</v>
      </c>
      <c r="Q99" s="581">
        <v>1029.2399999999998</v>
      </c>
      <c r="R99" s="599">
        <v>939.13699999999972</v>
      </c>
      <c r="T99"/>
      <c r="U99"/>
      <c r="V99"/>
      <c r="W99"/>
      <c r="X99"/>
      <c r="Y99"/>
      <c r="Z99"/>
      <c r="AA99"/>
      <c r="AB99"/>
      <c r="AC99"/>
      <c r="AD99"/>
      <c r="AE99"/>
    </row>
    <row r="100" spans="1:31">
      <c r="E100" s="157"/>
      <c r="F100" s="157"/>
      <c r="I100" s="157"/>
      <c r="J100" s="157"/>
      <c r="K100" s="169"/>
      <c r="L100" s="169"/>
      <c r="M100" s="157"/>
      <c r="N100" s="157"/>
      <c r="O100" s="169"/>
      <c r="P100" s="169"/>
      <c r="Q100" s="157"/>
      <c r="R100" s="157"/>
      <c r="S100" s="169"/>
    </row>
    <row r="101" spans="1:31">
      <c r="A101" s="164"/>
      <c r="B101" s="175" t="s">
        <v>392</v>
      </c>
      <c r="C101" s="587">
        <v>-252.08</v>
      </c>
      <c r="D101" s="591">
        <v>-235.25800000000001</v>
      </c>
      <c r="E101" s="587">
        <v>-87.108000000000004</v>
      </c>
      <c r="F101" s="591">
        <v>-79.007000000000005</v>
      </c>
      <c r="G101" s="587">
        <v>-634.15</v>
      </c>
      <c r="H101" s="591">
        <v>-590.00900000000001</v>
      </c>
      <c r="I101" s="587">
        <v>-217.86099999999999</v>
      </c>
      <c r="J101" s="591">
        <v>-199.221</v>
      </c>
      <c r="K101" s="587">
        <v>-30.015000000000001</v>
      </c>
      <c r="L101" s="591">
        <v>-18.751999999999999</v>
      </c>
      <c r="M101" s="587">
        <v>-11.177</v>
      </c>
      <c r="N101" s="591">
        <v>-6.4059999999999988</v>
      </c>
      <c r="O101" s="587">
        <v>-916.245</v>
      </c>
      <c r="P101" s="591">
        <v>-844.01900000000001</v>
      </c>
      <c r="Q101" s="587">
        <v>-316.14599999999996</v>
      </c>
      <c r="R101" s="591">
        <v>-284.63400000000001</v>
      </c>
    </row>
    <row r="102" spans="1:31">
      <c r="A102" s="164"/>
      <c r="B102" s="175" t="s">
        <v>393</v>
      </c>
      <c r="C102" s="587">
        <v>6.02</v>
      </c>
      <c r="D102" s="591">
        <v>-5.0659999999999998</v>
      </c>
      <c r="E102" s="587">
        <v>-0.10300000000000065</v>
      </c>
      <c r="F102" s="591">
        <v>0.10299999999999976</v>
      </c>
      <c r="G102" s="587">
        <v>0</v>
      </c>
      <c r="H102" s="591">
        <v>0</v>
      </c>
      <c r="I102" s="587">
        <v>0</v>
      </c>
      <c r="J102" s="591">
        <v>0</v>
      </c>
      <c r="K102" s="587">
        <v>0</v>
      </c>
      <c r="L102" s="591">
        <v>0</v>
      </c>
      <c r="M102" s="587">
        <v>0</v>
      </c>
      <c r="N102" s="591">
        <v>0</v>
      </c>
      <c r="O102" s="587">
        <v>6.02</v>
      </c>
      <c r="P102" s="591">
        <v>-5.0659999999999998</v>
      </c>
      <c r="Q102" s="587">
        <v>-0.10300000000000065</v>
      </c>
      <c r="R102" s="591">
        <v>0.10299999999999976</v>
      </c>
    </row>
    <row r="103" spans="1:31" ht="25.5">
      <c r="A103" s="164"/>
      <c r="B103" s="177" t="s">
        <v>394</v>
      </c>
      <c r="C103" s="587">
        <v>-6.0990000000000002</v>
      </c>
      <c r="D103" s="591">
        <v>-5.8470000000000004</v>
      </c>
      <c r="E103" s="587">
        <v>3.109</v>
      </c>
      <c r="F103" s="591">
        <v>-3.6200000000000006</v>
      </c>
      <c r="G103" s="587">
        <v>-239.44300000000001</v>
      </c>
      <c r="H103" s="591">
        <v>-187.262</v>
      </c>
      <c r="I103" s="587">
        <v>-77.156000000000006</v>
      </c>
      <c r="J103" s="591">
        <v>-53.242999999999995</v>
      </c>
      <c r="K103" s="587">
        <v>0.60299999999999998</v>
      </c>
      <c r="L103" s="591">
        <v>-2.5000000000000001E-2</v>
      </c>
      <c r="M103" s="587">
        <v>0.57999999999999996</v>
      </c>
      <c r="N103" s="591">
        <v>1.7000000000000001E-2</v>
      </c>
      <c r="O103" s="587">
        <v>-244.93899999999999</v>
      </c>
      <c r="P103" s="591">
        <v>-193.13399999999999</v>
      </c>
      <c r="Q103" s="587">
        <v>-73.466999999999985</v>
      </c>
      <c r="R103" s="591">
        <v>-56.845999999999975</v>
      </c>
    </row>
    <row r="104" spans="1:31">
      <c r="E104" s="157"/>
      <c r="F104" s="157"/>
      <c r="I104" s="157"/>
      <c r="J104" s="157"/>
      <c r="K104" s="169"/>
      <c r="L104" s="169"/>
      <c r="M104" s="157"/>
      <c r="N104" s="157"/>
      <c r="O104" s="169"/>
      <c r="P104" s="169"/>
      <c r="Q104" s="157"/>
      <c r="R104" s="157"/>
      <c r="S104" s="169"/>
    </row>
    <row r="105" spans="1:31" s="144" customFormat="1">
      <c r="A105" s="158" t="s">
        <v>395</v>
      </c>
      <c r="B105" s="176"/>
      <c r="C105" s="597">
        <v>990.18700000000001</v>
      </c>
      <c r="D105" s="590">
        <v>900.88900000000001</v>
      </c>
      <c r="E105" s="597">
        <v>364.31100000000004</v>
      </c>
      <c r="F105" s="590">
        <v>299.41899999999998</v>
      </c>
      <c r="G105" s="597">
        <v>1035</v>
      </c>
      <c r="H105" s="590">
        <v>1148.9829999999999</v>
      </c>
      <c r="I105" s="597">
        <v>306.90300000000002</v>
      </c>
      <c r="J105" s="590">
        <v>327.37599999999998</v>
      </c>
      <c r="K105" s="597">
        <v>-74.498999999999995</v>
      </c>
      <c r="L105" s="590">
        <v>-81.093999999999994</v>
      </c>
      <c r="M105" s="597">
        <v>-31.689999999999998</v>
      </c>
      <c r="N105" s="590">
        <v>-29.034999999999997</v>
      </c>
      <c r="O105" s="597">
        <v>1950.6880000000001</v>
      </c>
      <c r="P105" s="590">
        <v>1968.778</v>
      </c>
      <c r="Q105" s="597">
        <v>639.52400000000011</v>
      </c>
      <c r="R105" s="590">
        <v>597.76</v>
      </c>
      <c r="T105"/>
      <c r="U105"/>
      <c r="V105"/>
      <c r="W105"/>
      <c r="X105"/>
      <c r="Y105"/>
      <c r="Z105"/>
      <c r="AA105"/>
      <c r="AB105"/>
      <c r="AC105"/>
      <c r="AD105"/>
      <c r="AE105"/>
    </row>
    <row r="106" spans="1:31">
      <c r="E106" s="157"/>
      <c r="F106" s="157"/>
      <c r="I106" s="157"/>
      <c r="J106" s="157"/>
      <c r="K106" s="169"/>
      <c r="L106" s="169"/>
      <c r="M106" s="157"/>
      <c r="N106" s="157"/>
      <c r="O106" s="169"/>
      <c r="P106" s="169"/>
      <c r="Q106" s="157"/>
      <c r="R106" s="157"/>
      <c r="S106" s="169"/>
    </row>
    <row r="107" spans="1:31">
      <c r="A107" s="158" t="s">
        <v>396</v>
      </c>
      <c r="B107" s="176"/>
      <c r="C107" s="596">
        <v>-126.366</v>
      </c>
      <c r="D107" s="590">
        <v>-217.08600000000001</v>
      </c>
      <c r="E107" s="596">
        <v>-27.665999999999997</v>
      </c>
      <c r="F107" s="590">
        <v>-41.64500000000001</v>
      </c>
      <c r="G107" s="596">
        <v>-612.76</v>
      </c>
      <c r="H107" s="590">
        <v>-419.09300000000002</v>
      </c>
      <c r="I107" s="596">
        <v>-251.233</v>
      </c>
      <c r="J107" s="590">
        <v>-116.87800000000004</v>
      </c>
      <c r="K107" s="596">
        <v>165.494</v>
      </c>
      <c r="L107" s="590">
        <v>7.1890000000000001</v>
      </c>
      <c r="M107" s="596">
        <v>72.251999999999995</v>
      </c>
      <c r="N107" s="590">
        <v>66.347999999999999</v>
      </c>
      <c r="O107" s="596">
        <v>-573.63199999999995</v>
      </c>
      <c r="P107" s="590">
        <v>-628.99</v>
      </c>
      <c r="Q107" s="596">
        <v>-206.64699999999993</v>
      </c>
      <c r="R107" s="590">
        <v>-92.174999999999955</v>
      </c>
    </row>
    <row r="108" spans="1:31" s="144" customFormat="1">
      <c r="A108" s="158"/>
      <c r="B108" s="176" t="s">
        <v>397</v>
      </c>
      <c r="C108" s="597">
        <v>68.554000000000002</v>
      </c>
      <c r="D108" s="590">
        <v>67.585999999999999</v>
      </c>
      <c r="E108" s="597">
        <v>26.994</v>
      </c>
      <c r="F108" s="590">
        <v>17.728000000000002</v>
      </c>
      <c r="G108" s="597">
        <v>180.28399999999999</v>
      </c>
      <c r="H108" s="590">
        <v>194.70500000000001</v>
      </c>
      <c r="I108" s="597">
        <v>56.957999999999998</v>
      </c>
      <c r="J108" s="590">
        <v>47.931000000000012</v>
      </c>
      <c r="K108" s="597">
        <v>30.861000000000001</v>
      </c>
      <c r="L108" s="590">
        <v>72.704999999999998</v>
      </c>
      <c r="M108" s="597">
        <v>5.2970000000000006</v>
      </c>
      <c r="N108" s="590">
        <v>44.576999999999998</v>
      </c>
      <c r="O108" s="597">
        <v>279.69900000000001</v>
      </c>
      <c r="P108" s="590">
        <v>334.99599999999998</v>
      </c>
      <c r="Q108" s="597">
        <v>89.249000000000024</v>
      </c>
      <c r="R108" s="590">
        <v>110.23599999999999</v>
      </c>
      <c r="T108"/>
      <c r="U108"/>
      <c r="V108"/>
      <c r="W108"/>
      <c r="X108"/>
      <c r="Y108"/>
      <c r="Z108"/>
      <c r="AA108"/>
      <c r="AB108"/>
      <c r="AC108"/>
      <c r="AD108"/>
      <c r="AE108"/>
    </row>
    <row r="109" spans="1:31">
      <c r="A109" s="164"/>
      <c r="B109" s="180" t="s">
        <v>328</v>
      </c>
      <c r="C109" s="598">
        <v>37.393000000000001</v>
      </c>
      <c r="D109" s="591">
        <v>62.889000000000003</v>
      </c>
      <c r="E109" s="598">
        <v>13.385999999999999</v>
      </c>
      <c r="F109" s="591">
        <v>23.170999999999999</v>
      </c>
      <c r="G109" s="598">
        <v>2.9569999999999999</v>
      </c>
      <c r="H109" s="591">
        <v>18.059000000000001</v>
      </c>
      <c r="I109" s="598">
        <v>-4.1509999999999998</v>
      </c>
      <c r="J109" s="591">
        <v>4.5490000000000013</v>
      </c>
      <c r="K109" s="598">
        <v>49.841999999999999</v>
      </c>
      <c r="L109" s="591">
        <v>51.295000000000002</v>
      </c>
      <c r="M109" s="598">
        <v>12.375</v>
      </c>
      <c r="N109" s="591">
        <v>34.271000000000001</v>
      </c>
      <c r="O109" s="598">
        <v>90.191999999999993</v>
      </c>
      <c r="P109" s="591">
        <v>132.24299999999999</v>
      </c>
      <c r="Q109" s="598">
        <v>21.61</v>
      </c>
      <c r="R109" s="591">
        <v>61.991</v>
      </c>
    </row>
    <row r="110" spans="1:31">
      <c r="A110" s="164"/>
      <c r="B110" s="180" t="s">
        <v>398</v>
      </c>
      <c r="C110" s="587">
        <v>31.161000000000001</v>
      </c>
      <c r="D110" s="591">
        <v>4.6970000000000001</v>
      </c>
      <c r="E110" s="587">
        <v>13.608000000000001</v>
      </c>
      <c r="F110" s="591">
        <v>-5.4430000000000005</v>
      </c>
      <c r="G110" s="587">
        <v>177.327</v>
      </c>
      <c r="H110" s="591">
        <v>176.64599999999999</v>
      </c>
      <c r="I110" s="587">
        <v>61.108999999999995</v>
      </c>
      <c r="J110" s="591">
        <v>43.381999999999977</v>
      </c>
      <c r="K110" s="587">
        <v>-18.981000000000002</v>
      </c>
      <c r="L110" s="591">
        <v>21.41</v>
      </c>
      <c r="M110" s="587">
        <v>-7.0780000000000012</v>
      </c>
      <c r="N110" s="591">
        <v>10.306000000000001</v>
      </c>
      <c r="O110" s="587">
        <v>189.50700000000001</v>
      </c>
      <c r="P110" s="591">
        <v>202.75299999999999</v>
      </c>
      <c r="Q110" s="587">
        <v>67.63900000000001</v>
      </c>
      <c r="R110" s="591">
        <v>48.244999999999976</v>
      </c>
    </row>
    <row r="111" spans="1:31">
      <c r="A111" s="158"/>
      <c r="B111" s="176" t="s">
        <v>399</v>
      </c>
      <c r="C111" s="596">
        <v>-193.983</v>
      </c>
      <c r="D111" s="590">
        <v>-176.32400000000001</v>
      </c>
      <c r="E111" s="596">
        <v>-60.042000000000002</v>
      </c>
      <c r="F111" s="590">
        <v>-54.118000000000009</v>
      </c>
      <c r="G111" s="596">
        <v>-928.47199999999998</v>
      </c>
      <c r="H111" s="590">
        <v>-1040.6089999999999</v>
      </c>
      <c r="I111" s="596">
        <v>-337.98299999999995</v>
      </c>
      <c r="J111" s="590">
        <v>-248.69099999999992</v>
      </c>
      <c r="K111" s="596">
        <v>159.929</v>
      </c>
      <c r="L111" s="590">
        <v>38.279000000000003</v>
      </c>
      <c r="M111" s="596">
        <v>67.247</v>
      </c>
      <c r="N111" s="590">
        <v>21.641000000000002</v>
      </c>
      <c r="O111" s="596">
        <v>-962.52599999999995</v>
      </c>
      <c r="P111" s="590">
        <v>-1178.654</v>
      </c>
      <c r="Q111" s="596">
        <v>-330.77799999999991</v>
      </c>
      <c r="R111" s="590">
        <v>-281.16800000000001</v>
      </c>
    </row>
    <row r="112" spans="1:31">
      <c r="A112" s="164"/>
      <c r="B112" s="180" t="s">
        <v>400</v>
      </c>
      <c r="C112" s="587">
        <v>-188.80099999999999</v>
      </c>
      <c r="D112" s="591">
        <v>-207.23099999999999</v>
      </c>
      <c r="E112" s="587">
        <v>-63.016999999999982</v>
      </c>
      <c r="F112" s="591">
        <v>-63.56</v>
      </c>
      <c r="G112" s="587">
        <v>-45.689</v>
      </c>
      <c r="H112" s="591">
        <v>-24.312000000000001</v>
      </c>
      <c r="I112" s="587">
        <v>-25.927</v>
      </c>
      <c r="J112" s="591">
        <v>-7.7349999999999994</v>
      </c>
      <c r="K112" s="587">
        <v>-2.9129999999999998</v>
      </c>
      <c r="L112" s="591">
        <v>-2.3540000000000001</v>
      </c>
      <c r="M112" s="587">
        <v>-0.90199999999999969</v>
      </c>
      <c r="N112" s="591">
        <v>9.9999999999988987E-4</v>
      </c>
      <c r="O112" s="587">
        <v>-237.40299999999999</v>
      </c>
      <c r="P112" s="591">
        <v>-233.89699999999999</v>
      </c>
      <c r="Q112" s="587">
        <v>-89.846000000000004</v>
      </c>
      <c r="R112" s="591">
        <v>-71.293999999999983</v>
      </c>
    </row>
    <row r="113" spans="1:31">
      <c r="A113" s="164"/>
      <c r="B113" s="180" t="s">
        <v>401</v>
      </c>
      <c r="C113" s="587">
        <v>-31.611000000000001</v>
      </c>
      <c r="D113" s="591">
        <v>-45.854999999999997</v>
      </c>
      <c r="E113" s="587">
        <v>-9.4310000000000009</v>
      </c>
      <c r="F113" s="591">
        <v>-12.055</v>
      </c>
      <c r="G113" s="587">
        <v>-102.931</v>
      </c>
      <c r="H113" s="591">
        <v>-106.40300000000001</v>
      </c>
      <c r="I113" s="587">
        <v>-37.938999999999993</v>
      </c>
      <c r="J113" s="591">
        <v>-23.225999999999999</v>
      </c>
      <c r="K113" s="587">
        <v>-17.975999999999999</v>
      </c>
      <c r="L113" s="591">
        <v>-17.975999999999999</v>
      </c>
      <c r="M113" s="587">
        <v>-6.0149999999999988</v>
      </c>
      <c r="N113" s="591">
        <v>-6.0149999999999988</v>
      </c>
      <c r="O113" s="587">
        <v>-152.518</v>
      </c>
      <c r="P113" s="591">
        <v>-170.23400000000001</v>
      </c>
      <c r="Q113" s="587">
        <v>-53.385000000000005</v>
      </c>
      <c r="R113" s="591">
        <v>-41.296000000000021</v>
      </c>
    </row>
    <row r="114" spans="1:31">
      <c r="A114" s="164"/>
      <c r="B114" s="180" t="s">
        <v>57</v>
      </c>
      <c r="C114" s="587">
        <v>26.428999999999998</v>
      </c>
      <c r="D114" s="591">
        <v>76.762</v>
      </c>
      <c r="E114" s="587">
        <v>12.405999999999999</v>
      </c>
      <c r="F114" s="591">
        <v>21.497</v>
      </c>
      <c r="G114" s="587">
        <v>-779.85199999999998</v>
      </c>
      <c r="H114" s="591">
        <v>-909.89400000000001</v>
      </c>
      <c r="I114" s="587">
        <v>-274.11699999999996</v>
      </c>
      <c r="J114" s="591">
        <v>-217.73000000000002</v>
      </c>
      <c r="K114" s="587">
        <v>180.81800000000001</v>
      </c>
      <c r="L114" s="591">
        <v>58.609000000000002</v>
      </c>
      <c r="M114" s="587">
        <v>74.164000000000016</v>
      </c>
      <c r="N114" s="591">
        <v>27.655000000000001</v>
      </c>
      <c r="O114" s="587">
        <v>-572.60500000000002</v>
      </c>
      <c r="P114" s="591">
        <v>-774.52300000000002</v>
      </c>
      <c r="Q114" s="587">
        <v>-187.54700000000003</v>
      </c>
      <c r="R114" s="591">
        <v>-168.57799999999997</v>
      </c>
    </row>
    <row r="115" spans="1:31">
      <c r="A115" s="164"/>
      <c r="B115" s="175" t="s">
        <v>402</v>
      </c>
      <c r="C115" s="587">
        <v>-21.597999999999999</v>
      </c>
      <c r="D115" s="591">
        <v>-107.297</v>
      </c>
      <c r="E115" s="587">
        <v>-4.3580000000000005</v>
      </c>
      <c r="F115" s="591">
        <v>-11.233999999999995</v>
      </c>
      <c r="G115" s="587">
        <v>170.33799999999999</v>
      </c>
      <c r="H115" s="591">
        <v>449.99799999999999</v>
      </c>
      <c r="I115" s="587">
        <v>37.942000000000007</v>
      </c>
      <c r="J115" s="591">
        <v>96.485000000000014</v>
      </c>
      <c r="K115" s="587">
        <v>-21.619</v>
      </c>
      <c r="L115" s="591">
        <v>-54.326000000000001</v>
      </c>
      <c r="M115" s="587">
        <v>-4.5629999999999988</v>
      </c>
      <c r="N115" s="591">
        <v>-10.033000000000001</v>
      </c>
      <c r="O115" s="587">
        <v>127.121</v>
      </c>
      <c r="P115" s="591">
        <v>288.375</v>
      </c>
      <c r="Q115" s="587">
        <v>29.021000000000001</v>
      </c>
      <c r="R115" s="591">
        <v>75.217999999999989</v>
      </c>
    </row>
    <row r="116" spans="1:31" s="144" customFormat="1">
      <c r="A116" s="178"/>
      <c r="B116" s="176" t="s">
        <v>403</v>
      </c>
      <c r="C116" s="597">
        <v>20.661000000000001</v>
      </c>
      <c r="D116" s="590">
        <v>-1.0509999999999999</v>
      </c>
      <c r="E116" s="597">
        <v>9.740000000000002</v>
      </c>
      <c r="F116" s="590">
        <v>5.9790000000000001</v>
      </c>
      <c r="G116" s="597">
        <v>-34.909999999999997</v>
      </c>
      <c r="H116" s="590">
        <v>-23.187000000000001</v>
      </c>
      <c r="I116" s="597">
        <v>-8.149999999999995</v>
      </c>
      <c r="J116" s="590">
        <v>-12.603000000000002</v>
      </c>
      <c r="K116" s="597">
        <v>-3.677</v>
      </c>
      <c r="L116" s="590">
        <v>-49.469000000000001</v>
      </c>
      <c r="M116" s="597">
        <v>4.2710000000000008</v>
      </c>
      <c r="N116" s="590">
        <v>10.162999999999997</v>
      </c>
      <c r="O116" s="597">
        <v>-17.925999999999998</v>
      </c>
      <c r="P116" s="590">
        <v>-73.706999999999994</v>
      </c>
      <c r="Q116" s="597">
        <v>5.8610000000000007</v>
      </c>
      <c r="R116" s="590">
        <v>3.5390000000000015</v>
      </c>
      <c r="T116"/>
      <c r="U116"/>
      <c r="V116"/>
      <c r="W116"/>
      <c r="X116"/>
      <c r="Y116"/>
      <c r="Z116"/>
      <c r="AA116"/>
      <c r="AB116"/>
      <c r="AC116"/>
      <c r="AD116"/>
      <c r="AE116"/>
    </row>
    <row r="117" spans="1:31">
      <c r="E117" s="157"/>
      <c r="F117" s="157"/>
      <c r="I117" s="157"/>
      <c r="J117" s="157"/>
      <c r="K117" s="169"/>
      <c r="L117" s="169"/>
      <c r="M117" s="157"/>
      <c r="N117" s="157"/>
      <c r="O117" s="169"/>
      <c r="P117" s="169"/>
      <c r="Q117" s="157"/>
      <c r="R117" s="157"/>
      <c r="S117" s="169"/>
    </row>
    <row r="118" spans="1:31" ht="25.5">
      <c r="A118" s="178"/>
      <c r="B118" s="175" t="s">
        <v>404</v>
      </c>
      <c r="C118" s="598">
        <v>0</v>
      </c>
      <c r="D118" s="591">
        <v>0</v>
      </c>
      <c r="E118" s="598">
        <v>0</v>
      </c>
      <c r="F118" s="591">
        <v>0</v>
      </c>
      <c r="G118" s="598">
        <v>0.22800000000000001</v>
      </c>
      <c r="H118" s="591">
        <v>2.7E-2</v>
      </c>
      <c r="I118" s="598">
        <v>4.300000000000001E-2</v>
      </c>
      <c r="J118" s="591">
        <v>9.8999999999999991E-2</v>
      </c>
      <c r="K118" s="598">
        <v>-2.3759999999999999</v>
      </c>
      <c r="L118" s="591">
        <v>-0.13400000000000001</v>
      </c>
      <c r="M118" s="598">
        <v>3.9000000000000146E-2</v>
      </c>
      <c r="N118" s="591">
        <v>-0.19900000000000001</v>
      </c>
      <c r="O118" s="598">
        <v>-2.1480000000000001</v>
      </c>
      <c r="P118" s="591">
        <v>-0.107</v>
      </c>
      <c r="Q118" s="598">
        <v>8.1999999999999851E-2</v>
      </c>
      <c r="R118" s="591">
        <v>-9.9999999999999992E-2</v>
      </c>
    </row>
    <row r="119" spans="1:31">
      <c r="A119" s="179"/>
      <c r="B119" s="175" t="s">
        <v>405</v>
      </c>
      <c r="C119" s="596">
        <v>0.83499999999999996</v>
      </c>
      <c r="D119" s="590">
        <v>1.8680000000000001</v>
      </c>
      <c r="E119" s="596">
        <v>0.10899999999999999</v>
      </c>
      <c r="F119" s="590">
        <v>1.8340000000000001</v>
      </c>
      <c r="G119" s="596">
        <v>0.129</v>
      </c>
      <c r="H119" s="590">
        <v>5.1999999999999998E-2</v>
      </c>
      <c r="I119" s="596">
        <v>0.129</v>
      </c>
      <c r="J119" s="590">
        <v>-1.0000000000000009E-3</v>
      </c>
      <c r="K119" s="596">
        <v>-4.2000000000000003E-2</v>
      </c>
      <c r="L119" s="590">
        <v>1.881</v>
      </c>
      <c r="M119" s="596">
        <v>0.127</v>
      </c>
      <c r="N119" s="590">
        <v>0.56899999999999995</v>
      </c>
      <c r="O119" s="596">
        <v>0.92200000000000004</v>
      </c>
      <c r="P119" s="590">
        <v>3.8010000000000002</v>
      </c>
      <c r="Q119" s="596">
        <v>0.36499999999999999</v>
      </c>
      <c r="R119" s="590">
        <v>2.4020000000000001</v>
      </c>
    </row>
    <row r="120" spans="1:31">
      <c r="A120" s="158"/>
      <c r="B120" s="180" t="s">
        <v>406</v>
      </c>
      <c r="C120" s="587">
        <v>0.71699999999999997</v>
      </c>
      <c r="D120" s="591">
        <v>1.774</v>
      </c>
      <c r="E120" s="587">
        <v>1.2000000000000011E-2</v>
      </c>
      <c r="F120" s="591">
        <v>1.774</v>
      </c>
      <c r="G120" s="587">
        <v>0</v>
      </c>
      <c r="H120" s="591">
        <v>0</v>
      </c>
      <c r="I120" s="587">
        <v>0</v>
      </c>
      <c r="J120" s="591">
        <v>0</v>
      </c>
      <c r="K120" s="587">
        <v>-2.5999999999999999E-2</v>
      </c>
      <c r="L120" s="591">
        <v>0.72699999999999998</v>
      </c>
      <c r="M120" s="587">
        <v>0.14500000000000002</v>
      </c>
      <c r="N120" s="591">
        <v>0.22099999999999997</v>
      </c>
      <c r="O120" s="587">
        <v>0.69099999999999995</v>
      </c>
      <c r="P120" s="591">
        <v>2.5009999999999999</v>
      </c>
      <c r="Q120" s="587">
        <v>0.15699999999999992</v>
      </c>
      <c r="R120" s="591">
        <v>1.9949999999999999</v>
      </c>
    </row>
    <row r="121" spans="1:31">
      <c r="A121" s="158"/>
      <c r="B121" s="180" t="s">
        <v>407</v>
      </c>
      <c r="C121" s="598">
        <v>0.11799999999999999</v>
      </c>
      <c r="D121" s="591">
        <v>9.4E-2</v>
      </c>
      <c r="E121" s="598">
        <v>9.6999999999999989E-2</v>
      </c>
      <c r="F121" s="591">
        <v>0.06</v>
      </c>
      <c r="G121" s="598">
        <v>0.129</v>
      </c>
      <c r="H121" s="591">
        <v>5.1999999999999998E-2</v>
      </c>
      <c r="I121" s="598">
        <v>0.129</v>
      </c>
      <c r="J121" s="591">
        <v>-1.0000000000000009E-3</v>
      </c>
      <c r="K121" s="598">
        <v>-1.6E-2</v>
      </c>
      <c r="L121" s="591">
        <v>1.1539999999999999</v>
      </c>
      <c r="M121" s="598">
        <v>-1.8000000000000002E-2</v>
      </c>
      <c r="N121" s="591">
        <v>0.34799999999999986</v>
      </c>
      <c r="O121" s="598">
        <v>0.23100000000000001</v>
      </c>
      <c r="P121" s="591">
        <v>1.3</v>
      </c>
      <c r="Q121" s="598">
        <v>0.20800000000000002</v>
      </c>
      <c r="R121" s="591">
        <v>0.40700000000000003</v>
      </c>
    </row>
    <row r="122" spans="1:31">
      <c r="E122" s="157"/>
      <c r="F122" s="157"/>
      <c r="I122" s="157"/>
      <c r="J122" s="157"/>
      <c r="K122" s="169"/>
      <c r="L122" s="169"/>
      <c r="M122" s="157"/>
      <c r="N122" s="157"/>
      <c r="O122" s="169"/>
      <c r="P122" s="169"/>
      <c r="Q122" s="157"/>
      <c r="R122" s="157"/>
      <c r="S122" s="169"/>
    </row>
    <row r="123" spans="1:31" s="144" customFormat="1">
      <c r="A123" s="158" t="s">
        <v>408</v>
      </c>
      <c r="B123" s="176"/>
      <c r="C123" s="597">
        <v>864.65599999999995</v>
      </c>
      <c r="D123" s="590">
        <v>685.67100000000005</v>
      </c>
      <c r="E123" s="597">
        <v>336.75399999999991</v>
      </c>
      <c r="F123" s="590">
        <v>259.60800000000006</v>
      </c>
      <c r="G123" s="597">
        <v>422.59699999999998</v>
      </c>
      <c r="H123" s="590">
        <v>729.96900000000005</v>
      </c>
      <c r="I123" s="597">
        <v>55.841999999999985</v>
      </c>
      <c r="J123" s="590">
        <v>210.596</v>
      </c>
      <c r="K123" s="597">
        <v>88.576999999999998</v>
      </c>
      <c r="L123" s="590">
        <v>-72.158000000000001</v>
      </c>
      <c r="M123" s="597">
        <v>40.728000000000002</v>
      </c>
      <c r="N123" s="590">
        <v>37.682999999999993</v>
      </c>
      <c r="O123" s="597">
        <v>1375.83</v>
      </c>
      <c r="P123" s="590">
        <v>1343.482</v>
      </c>
      <c r="Q123" s="597">
        <v>433.32399999999996</v>
      </c>
      <c r="R123" s="590">
        <v>507.88699999999994</v>
      </c>
      <c r="T123"/>
      <c r="U123"/>
      <c r="V123"/>
      <c r="W123"/>
      <c r="X123"/>
      <c r="Y123"/>
      <c r="Z123"/>
      <c r="AA123"/>
      <c r="AB123"/>
      <c r="AC123"/>
      <c r="AD123"/>
      <c r="AE123"/>
    </row>
    <row r="124" spans="1:31">
      <c r="E124" s="157"/>
      <c r="F124" s="157"/>
      <c r="I124" s="157"/>
      <c r="J124" s="157"/>
      <c r="K124" s="169"/>
      <c r="L124" s="169"/>
      <c r="M124" s="157"/>
      <c r="N124" s="157"/>
      <c r="O124" s="169"/>
      <c r="P124" s="169"/>
      <c r="Q124" s="157"/>
      <c r="R124" s="157"/>
      <c r="S124" s="169"/>
    </row>
    <row r="125" spans="1:31">
      <c r="A125" s="164"/>
      <c r="B125" s="175" t="s">
        <v>409</v>
      </c>
      <c r="C125" s="587">
        <v>-258.28899999999999</v>
      </c>
      <c r="D125" s="591">
        <v>-190.68199999999999</v>
      </c>
      <c r="E125" s="587">
        <v>-89.674999999999983</v>
      </c>
      <c r="F125" s="591">
        <v>-63.679999999999993</v>
      </c>
      <c r="G125" s="587">
        <v>-120.367</v>
      </c>
      <c r="H125" s="591">
        <v>-270.01299999999998</v>
      </c>
      <c r="I125" s="587">
        <v>-24.213999999999999</v>
      </c>
      <c r="J125" s="591">
        <v>-72.525999999999982</v>
      </c>
      <c r="K125" s="587">
        <v>-66.86</v>
      </c>
      <c r="L125" s="591">
        <v>-25.288</v>
      </c>
      <c r="M125" s="587">
        <v>-18.991999999999997</v>
      </c>
      <c r="N125" s="591">
        <v>7.8670000000000009</v>
      </c>
      <c r="O125" s="587">
        <v>-445.51600000000002</v>
      </c>
      <c r="P125" s="591">
        <v>-485.983</v>
      </c>
      <c r="Q125" s="587">
        <v>-132.88100000000003</v>
      </c>
      <c r="R125" s="591">
        <v>-128.339</v>
      </c>
    </row>
    <row r="126" spans="1:31">
      <c r="E126" s="157"/>
      <c r="F126" s="157"/>
      <c r="I126" s="157"/>
      <c r="J126" s="157"/>
      <c r="K126" s="169"/>
      <c r="L126" s="169"/>
      <c r="M126" s="157"/>
      <c r="N126" s="157"/>
      <c r="O126" s="169"/>
      <c r="P126" s="169"/>
      <c r="Q126" s="157"/>
      <c r="R126" s="157"/>
      <c r="S126" s="169"/>
    </row>
    <row r="127" spans="1:31" s="144" customFormat="1">
      <c r="A127" s="158" t="s">
        <v>410</v>
      </c>
      <c r="B127" s="176"/>
      <c r="C127" s="597">
        <v>606.36699999999996</v>
      </c>
      <c r="D127" s="590">
        <v>494.98899999999998</v>
      </c>
      <c r="E127" s="597">
        <v>247.07899999999995</v>
      </c>
      <c r="F127" s="590">
        <v>195.928</v>
      </c>
      <c r="G127" s="597">
        <v>302.23</v>
      </c>
      <c r="H127" s="590">
        <v>459.95600000000002</v>
      </c>
      <c r="I127" s="597">
        <v>31.628000000000043</v>
      </c>
      <c r="J127" s="590">
        <v>138.07</v>
      </c>
      <c r="K127" s="597">
        <v>21.716999999999999</v>
      </c>
      <c r="L127" s="590">
        <v>-97.445999999999998</v>
      </c>
      <c r="M127" s="597">
        <v>21.735999999999997</v>
      </c>
      <c r="N127" s="590">
        <v>45.550000000000011</v>
      </c>
      <c r="O127" s="597">
        <v>930.31399999999996</v>
      </c>
      <c r="P127" s="590">
        <v>857.49900000000002</v>
      </c>
      <c r="Q127" s="597">
        <v>300.44299999999998</v>
      </c>
      <c r="R127" s="590">
        <v>379.548</v>
      </c>
      <c r="T127"/>
      <c r="U127"/>
      <c r="V127"/>
      <c r="W127"/>
      <c r="X127"/>
      <c r="Y127"/>
      <c r="Z127"/>
      <c r="AA127"/>
      <c r="AB127"/>
      <c r="AC127"/>
      <c r="AD127"/>
      <c r="AE127"/>
    </row>
    <row r="128" spans="1:31">
      <c r="A128" s="164"/>
      <c r="B128" s="175" t="s">
        <v>411</v>
      </c>
      <c r="C128" s="598">
        <v>0</v>
      </c>
      <c r="D128" s="591">
        <v>0</v>
      </c>
      <c r="E128" s="598">
        <v>0</v>
      </c>
      <c r="F128" s="591">
        <v>0</v>
      </c>
      <c r="G128" s="598">
        <v>0</v>
      </c>
      <c r="H128" s="591">
        <v>0</v>
      </c>
      <c r="I128" s="598">
        <v>0</v>
      </c>
      <c r="J128" s="591">
        <v>0</v>
      </c>
      <c r="K128" s="598">
        <v>0</v>
      </c>
      <c r="L128" s="591">
        <v>1888.107</v>
      </c>
      <c r="M128" s="598">
        <v>0</v>
      </c>
      <c r="N128" s="591">
        <v>-114.21900000000005</v>
      </c>
      <c r="O128" s="598">
        <v>0</v>
      </c>
      <c r="P128" s="591">
        <v>1888.107</v>
      </c>
      <c r="Q128" s="598">
        <v>0</v>
      </c>
      <c r="R128" s="591">
        <v>-114.21900000000005</v>
      </c>
    </row>
    <row r="129" spans="1:19">
      <c r="A129" s="158" t="s">
        <v>412</v>
      </c>
      <c r="B129" s="175"/>
      <c r="C129" s="597">
        <v>606.36699999999996</v>
      </c>
      <c r="D129" s="590">
        <v>494.98899999999998</v>
      </c>
      <c r="E129" s="597">
        <v>247.07899999999995</v>
      </c>
      <c r="F129" s="590">
        <v>195.928</v>
      </c>
      <c r="G129" s="597">
        <v>302.23</v>
      </c>
      <c r="H129" s="590">
        <v>459.95600000000002</v>
      </c>
      <c r="I129" s="597">
        <v>31.628000000000043</v>
      </c>
      <c r="J129" s="590">
        <v>138.07</v>
      </c>
      <c r="K129" s="597">
        <v>21.716999999999999</v>
      </c>
      <c r="L129" s="590">
        <v>1790.6610000000001</v>
      </c>
      <c r="M129" s="597">
        <v>21.735999999999997</v>
      </c>
      <c r="N129" s="590">
        <v>103.47400000000016</v>
      </c>
      <c r="O129" s="597">
        <v>930.31399999999996</v>
      </c>
      <c r="P129" s="590">
        <v>2745.6060000000002</v>
      </c>
      <c r="Q129" s="597">
        <v>300.44299999999998</v>
      </c>
      <c r="R129" s="590">
        <v>265.32900000000018</v>
      </c>
    </row>
    <row r="130" spans="1:19">
      <c r="E130" s="157"/>
      <c r="F130" s="157"/>
      <c r="I130" s="157"/>
      <c r="J130" s="157"/>
      <c r="K130" s="169"/>
      <c r="L130" s="169"/>
      <c r="M130" s="157"/>
      <c r="N130" s="157"/>
      <c r="O130" s="169"/>
      <c r="P130" s="169"/>
      <c r="Q130" s="157"/>
      <c r="R130" s="157"/>
      <c r="S130" s="169"/>
    </row>
    <row r="131" spans="1:19">
      <c r="A131" s="164"/>
      <c r="B131" s="175" t="s">
        <v>413</v>
      </c>
      <c r="C131" s="597">
        <v>606.36699999999996</v>
      </c>
      <c r="D131" s="590">
        <v>494.98899999999998</v>
      </c>
      <c r="E131" s="597">
        <v>247.07899999999995</v>
      </c>
      <c r="F131" s="590">
        <v>195.928</v>
      </c>
      <c r="G131" s="597">
        <v>302.23</v>
      </c>
      <c r="H131" s="590">
        <v>459.95600000000002</v>
      </c>
      <c r="I131" s="597">
        <v>31.628000000000043</v>
      </c>
      <c r="J131" s="590">
        <v>138.07</v>
      </c>
      <c r="K131" s="597">
        <v>21.716999999999999</v>
      </c>
      <c r="L131" s="590">
        <v>1790.6610000000001</v>
      </c>
      <c r="M131" s="597">
        <v>21.735999999999997</v>
      </c>
      <c r="N131" s="590">
        <v>103.47400000000016</v>
      </c>
      <c r="O131" s="597">
        <v>930.31399999999996</v>
      </c>
      <c r="P131" s="590">
        <v>2745.6060000000002</v>
      </c>
      <c r="Q131" s="597">
        <v>300.44299999999998</v>
      </c>
      <c r="R131" s="590">
        <v>265.32900000000018</v>
      </c>
    </row>
    <row r="132" spans="1:19">
      <c r="A132" s="164"/>
      <c r="B132" s="176" t="s">
        <v>166</v>
      </c>
      <c r="C132" s="598">
        <v>0</v>
      </c>
      <c r="D132" s="591">
        <v>0</v>
      </c>
      <c r="E132" s="598">
        <v>0</v>
      </c>
      <c r="F132" s="591">
        <v>0</v>
      </c>
      <c r="G132" s="598">
        <v>0</v>
      </c>
      <c r="H132" s="591">
        <v>0</v>
      </c>
      <c r="I132" s="598">
        <v>0</v>
      </c>
      <c r="J132" s="591">
        <v>0</v>
      </c>
      <c r="K132" s="598">
        <v>0</v>
      </c>
      <c r="L132" s="591">
        <v>0</v>
      </c>
      <c r="M132" s="598">
        <v>0</v>
      </c>
      <c r="N132" s="591">
        <v>0</v>
      </c>
      <c r="O132" s="598">
        <v>0</v>
      </c>
      <c r="P132" s="591">
        <v>0</v>
      </c>
      <c r="Q132" s="598">
        <v>-432.161</v>
      </c>
      <c r="R132" s="591">
        <v>-2289.7359999999999</v>
      </c>
    </row>
    <row r="133" spans="1:19">
      <c r="A133" s="164"/>
      <c r="B133" s="176" t="s">
        <v>91</v>
      </c>
      <c r="C133" s="598">
        <v>0</v>
      </c>
      <c r="D133" s="591">
        <v>0</v>
      </c>
      <c r="E133" s="598">
        <v>0</v>
      </c>
      <c r="F133" s="591">
        <v>0</v>
      </c>
      <c r="G133" s="598">
        <v>0</v>
      </c>
      <c r="H133" s="591">
        <v>0</v>
      </c>
      <c r="I133" s="598">
        <v>0</v>
      </c>
      <c r="J133" s="591">
        <v>0</v>
      </c>
      <c r="K133" s="598">
        <v>0</v>
      </c>
      <c r="L133" s="591">
        <v>0</v>
      </c>
      <c r="M133" s="598">
        <v>0</v>
      </c>
      <c r="N133" s="591">
        <v>0</v>
      </c>
      <c r="O133" s="598">
        <v>0</v>
      </c>
      <c r="P133" s="591">
        <v>0</v>
      </c>
      <c r="Q133" s="598">
        <v>-197.71</v>
      </c>
      <c r="R133" s="591">
        <v>-190.541</v>
      </c>
    </row>
    <row r="136" spans="1:19">
      <c r="C136" s="85"/>
    </row>
    <row r="138" spans="1:19">
      <c r="A138" s="913" t="s">
        <v>418</v>
      </c>
      <c r="B138" s="914"/>
      <c r="C138" s="907" t="s">
        <v>48</v>
      </c>
      <c r="D138" s="908"/>
      <c r="E138" s="907" t="s">
        <v>53</v>
      </c>
      <c r="F138" s="908"/>
      <c r="G138" s="907" t="s">
        <v>419</v>
      </c>
      <c r="H138" s="908"/>
      <c r="I138" s="907" t="s">
        <v>47</v>
      </c>
      <c r="J138" s="908"/>
    </row>
    <row r="139" spans="1:19">
      <c r="A139" s="919" t="s">
        <v>414</v>
      </c>
      <c r="B139" s="924"/>
      <c r="C139" s="583" t="s">
        <v>478</v>
      </c>
      <c r="D139" s="268" t="s">
        <v>479</v>
      </c>
      <c r="E139" s="583" t="s">
        <v>478</v>
      </c>
      <c r="F139" s="268" t="s">
        <v>479</v>
      </c>
      <c r="G139" s="583" t="s">
        <v>478</v>
      </c>
      <c r="H139" s="268" t="s">
        <v>479</v>
      </c>
      <c r="I139" s="583" t="s">
        <v>478</v>
      </c>
      <c r="J139" s="268" t="s">
        <v>479</v>
      </c>
    </row>
    <row r="140" spans="1:19">
      <c r="A140" s="925"/>
      <c r="B140" s="926"/>
      <c r="C140" s="584" t="s">
        <v>222</v>
      </c>
      <c r="D140" s="269" t="s">
        <v>222</v>
      </c>
      <c r="E140" s="584" t="s">
        <v>222</v>
      </c>
      <c r="F140" s="269" t="s">
        <v>222</v>
      </c>
      <c r="G140" s="584" t="s">
        <v>222</v>
      </c>
      <c r="H140" s="269" t="s">
        <v>222</v>
      </c>
      <c r="I140" s="584" t="s">
        <v>222</v>
      </c>
      <c r="J140" s="269" t="s">
        <v>222</v>
      </c>
    </row>
    <row r="142" spans="1:19">
      <c r="A142" s="158"/>
      <c r="B142" s="171" t="s">
        <v>415</v>
      </c>
      <c r="C142" s="588">
        <v>395.31099999999998</v>
      </c>
      <c r="D142" s="274">
        <v>387.08</v>
      </c>
      <c r="E142" s="588">
        <v>1435.5219999999999</v>
      </c>
      <c r="F142" s="274">
        <v>1455.7460000000001</v>
      </c>
      <c r="G142" s="588">
        <v>-595.375</v>
      </c>
      <c r="H142" s="274">
        <v>-173.48699999999999</v>
      </c>
      <c r="I142" s="588">
        <v>1235.4580000000001</v>
      </c>
      <c r="J142" s="274">
        <v>1669.3389999999999</v>
      </c>
    </row>
    <row r="143" spans="1:19">
      <c r="A143" s="158"/>
      <c r="B143" s="171" t="s">
        <v>416</v>
      </c>
      <c r="C143" s="588">
        <v>-524.822</v>
      </c>
      <c r="D143" s="274">
        <v>-1741.4749999999999</v>
      </c>
      <c r="E143" s="588">
        <v>-1101.117</v>
      </c>
      <c r="F143" s="274">
        <v>-1022.68</v>
      </c>
      <c r="G143" s="588">
        <v>-282.31</v>
      </c>
      <c r="H143" s="274">
        <v>5254.9939999999997</v>
      </c>
      <c r="I143" s="588">
        <v>-1908.249</v>
      </c>
      <c r="J143" s="274">
        <v>2490.8389999999999</v>
      </c>
    </row>
    <row r="144" spans="1:19">
      <c r="A144" s="158"/>
      <c r="B144" s="171" t="s">
        <v>417</v>
      </c>
      <c r="C144" s="588">
        <v>-581.76900000000001</v>
      </c>
      <c r="D144" s="274">
        <v>1021.105</v>
      </c>
      <c r="E144" s="588">
        <v>71.025999999999996</v>
      </c>
      <c r="F144" s="274">
        <v>-382.19099999999997</v>
      </c>
      <c r="G144" s="588">
        <v>-812.495</v>
      </c>
      <c r="H144" s="274">
        <v>-3259.6350000000002</v>
      </c>
      <c r="I144" s="588">
        <v>-1323.2380000000001</v>
      </c>
      <c r="J144" s="274">
        <v>-2620.721</v>
      </c>
    </row>
    <row r="149" spans="8:8">
      <c r="H149" s="169">
        <v>1000</v>
      </c>
    </row>
  </sheetData>
  <mergeCells count="32">
    <mergeCell ref="O77:P77"/>
    <mergeCell ref="Q77:R77"/>
    <mergeCell ref="O76:R76"/>
    <mergeCell ref="G77:H77"/>
    <mergeCell ref="I77:J77"/>
    <mergeCell ref="K77:L77"/>
    <mergeCell ref="M77:N77"/>
    <mergeCell ref="K76:N76"/>
    <mergeCell ref="G76:J76"/>
    <mergeCell ref="A139:B140"/>
    <mergeCell ref="A76:B76"/>
    <mergeCell ref="A78:B79"/>
    <mergeCell ref="C138:D138"/>
    <mergeCell ref="E138:F138"/>
    <mergeCell ref="C76:F76"/>
    <mergeCell ref="C77:D77"/>
    <mergeCell ref="E77:F77"/>
    <mergeCell ref="I3:J3"/>
    <mergeCell ref="A138:B138"/>
    <mergeCell ref="C35:D35"/>
    <mergeCell ref="E35:F35"/>
    <mergeCell ref="A35:B35"/>
    <mergeCell ref="A36:B37"/>
    <mergeCell ref="A3:B3"/>
    <mergeCell ref="A4:B5"/>
    <mergeCell ref="C3:D3"/>
    <mergeCell ref="E3:F3"/>
    <mergeCell ref="G3:H3"/>
    <mergeCell ref="G138:H138"/>
    <mergeCell ref="I138:J138"/>
    <mergeCell ref="G35:H35"/>
    <mergeCell ref="I35:J3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X146"/>
  <sheetViews>
    <sheetView showGridLines="0" topLeftCell="A89" zoomScale="70" zoomScaleNormal="70" workbookViewId="0">
      <selection activeCell="I136" sqref="I136"/>
    </sheetView>
  </sheetViews>
  <sheetFormatPr baseColWidth="10" defaultColWidth="11.42578125" defaultRowHeight="12.75"/>
  <cols>
    <col min="1" max="1" width="2.85546875" style="169" customWidth="1"/>
    <col min="2" max="2" width="69.7109375" style="169" customWidth="1"/>
    <col min="3" max="16" width="18.28515625" style="169" customWidth="1"/>
    <col min="17" max="18" width="18.28515625" style="85" customWidth="1"/>
    <col min="19" max="20" width="14.28515625" style="85" customWidth="1"/>
    <col min="21" max="21" width="13.5703125" style="85" customWidth="1"/>
    <col min="22" max="22" width="12.28515625" style="85" customWidth="1"/>
    <col min="23" max="23" width="15.42578125" style="85" customWidth="1"/>
    <col min="24" max="24" width="17.140625" style="85" customWidth="1"/>
    <col min="25" max="25" width="17.85546875" style="85" customWidth="1"/>
    <col min="26" max="26" width="16.7109375" style="85" customWidth="1"/>
    <col min="27" max="27" width="17.85546875" style="85" customWidth="1"/>
    <col min="28" max="28" width="18.42578125" style="85" customWidth="1"/>
    <col min="29" max="29" width="16.140625" style="85" customWidth="1"/>
    <col min="30" max="30" width="16.28515625" style="85" customWidth="1"/>
    <col min="31" max="31" width="21.28515625" style="85" customWidth="1"/>
    <col min="32" max="32" width="15.140625" style="85" customWidth="1"/>
    <col min="33" max="33" width="14.140625" style="85" customWidth="1"/>
    <col min="34" max="34" width="15.5703125" style="85" customWidth="1"/>
    <col min="35" max="35" width="11.42578125" style="85"/>
    <col min="51" max="16384" width="11.42578125" style="85"/>
  </cols>
  <sheetData>
    <row r="1" spans="1:50">
      <c r="A1" s="85"/>
      <c r="B1" s="86"/>
    </row>
    <row r="2" spans="1:50">
      <c r="A2" s="936" t="s">
        <v>418</v>
      </c>
      <c r="B2" s="937"/>
      <c r="C2" s="907" t="s">
        <v>420</v>
      </c>
      <c r="D2" s="923"/>
      <c r="E2" s="923"/>
      <c r="F2" s="923"/>
      <c r="G2" s="923"/>
      <c r="H2" s="923"/>
      <c r="I2" s="923"/>
      <c r="J2" s="923"/>
      <c r="K2" s="923"/>
      <c r="L2" s="923"/>
      <c r="M2" s="923"/>
      <c r="N2" s="923"/>
      <c r="O2" s="923"/>
      <c r="P2" s="923"/>
      <c r="Q2" s="923"/>
      <c r="R2" s="908"/>
    </row>
    <row r="3" spans="1:50">
      <c r="A3" s="913" t="s">
        <v>0</v>
      </c>
      <c r="B3" s="914"/>
      <c r="C3" s="907" t="s">
        <v>223</v>
      </c>
      <c r="D3" s="908"/>
      <c r="E3" s="907" t="s">
        <v>5</v>
      </c>
      <c r="F3" s="908"/>
      <c r="G3" s="907" t="s">
        <v>6</v>
      </c>
      <c r="H3" s="908"/>
      <c r="I3" s="907" t="s">
        <v>7</v>
      </c>
      <c r="J3" s="908"/>
      <c r="K3" s="907" t="s">
        <v>14</v>
      </c>
      <c r="L3" s="908"/>
      <c r="M3" s="907" t="s">
        <v>44</v>
      </c>
      <c r="N3" s="908"/>
      <c r="O3" s="907" t="s">
        <v>325</v>
      </c>
      <c r="P3" s="908"/>
      <c r="Q3" s="907" t="s">
        <v>47</v>
      </c>
      <c r="R3" s="908"/>
    </row>
    <row r="4" spans="1:50">
      <c r="A4" s="915" t="s">
        <v>326</v>
      </c>
      <c r="B4" s="931"/>
      <c r="C4" s="583" t="s">
        <v>501</v>
      </c>
      <c r="D4" s="585" t="s">
        <v>502</v>
      </c>
      <c r="E4" s="583" t="s">
        <v>501</v>
      </c>
      <c r="F4" s="585" t="s">
        <v>502</v>
      </c>
      <c r="G4" s="583" t="s">
        <v>501</v>
      </c>
      <c r="H4" s="585" t="s">
        <v>502</v>
      </c>
      <c r="I4" s="583" t="s">
        <v>501</v>
      </c>
      <c r="J4" s="585" t="s">
        <v>502</v>
      </c>
      <c r="K4" s="583" t="s">
        <v>501</v>
      </c>
      <c r="L4" s="585" t="s">
        <v>502</v>
      </c>
      <c r="M4" s="583" t="s">
        <v>501</v>
      </c>
      <c r="N4" s="585" t="s">
        <v>502</v>
      </c>
      <c r="O4" s="583" t="s">
        <v>501</v>
      </c>
      <c r="P4" s="585" t="s">
        <v>502</v>
      </c>
      <c r="Q4" s="583" t="s">
        <v>501</v>
      </c>
      <c r="R4" s="585" t="s">
        <v>502</v>
      </c>
    </row>
    <row r="5" spans="1:50">
      <c r="A5" s="932"/>
      <c r="B5" s="933"/>
      <c r="C5" s="584" t="s">
        <v>222</v>
      </c>
      <c r="D5" s="269" t="s">
        <v>222</v>
      </c>
      <c r="E5" s="584" t="s">
        <v>222</v>
      </c>
      <c r="F5" s="269" t="s">
        <v>222</v>
      </c>
      <c r="G5" s="584" t="s">
        <v>222</v>
      </c>
      <c r="H5" s="269" t="s">
        <v>222</v>
      </c>
      <c r="I5" s="584" t="s">
        <v>222</v>
      </c>
      <c r="J5" s="269" t="s">
        <v>222</v>
      </c>
      <c r="K5" s="584" t="s">
        <v>222</v>
      </c>
      <c r="L5" s="269" t="s">
        <v>222</v>
      </c>
      <c r="M5" s="584" t="s">
        <v>222</v>
      </c>
      <c r="N5" s="269" t="s">
        <v>222</v>
      </c>
      <c r="O5" s="584" t="s">
        <v>222</v>
      </c>
      <c r="P5" s="269" t="s">
        <v>222</v>
      </c>
      <c r="Q5" s="584" t="s">
        <v>222</v>
      </c>
      <c r="R5" s="269" t="s">
        <v>222</v>
      </c>
    </row>
    <row r="6" spans="1:50" s="144" customFormat="1">
      <c r="A6" s="158" t="s">
        <v>327</v>
      </c>
      <c r="B6" s="159"/>
      <c r="C6" s="581">
        <v>0</v>
      </c>
      <c r="D6" s="270">
        <v>0</v>
      </c>
      <c r="E6" s="581">
        <v>97.945999999999998</v>
      </c>
      <c r="F6" s="270">
        <v>85.703000000000003</v>
      </c>
      <c r="G6" s="581">
        <v>812.04300000000001</v>
      </c>
      <c r="H6" s="270">
        <v>852.70600000000002</v>
      </c>
      <c r="I6" s="581">
        <v>214.893</v>
      </c>
      <c r="J6" s="270">
        <v>213.905</v>
      </c>
      <c r="K6" s="581">
        <v>0</v>
      </c>
      <c r="L6" s="270">
        <v>0</v>
      </c>
      <c r="M6" s="581">
        <v>209.83699999999999</v>
      </c>
      <c r="N6" s="270">
        <v>171.982</v>
      </c>
      <c r="O6" s="581">
        <v>2E-3</v>
      </c>
      <c r="P6" s="270">
        <v>-0.41499999999999998</v>
      </c>
      <c r="Q6" s="581">
        <v>1334.721</v>
      </c>
      <c r="R6" s="270">
        <v>1323.8810000000001</v>
      </c>
      <c r="AJ6"/>
      <c r="AK6"/>
      <c r="AL6"/>
      <c r="AM6"/>
      <c r="AN6"/>
      <c r="AO6"/>
      <c r="AP6"/>
      <c r="AQ6"/>
      <c r="AR6"/>
      <c r="AS6"/>
      <c r="AT6"/>
      <c r="AU6"/>
      <c r="AV6"/>
      <c r="AW6"/>
      <c r="AX6"/>
    </row>
    <row r="7" spans="1:50">
      <c r="A7" s="160"/>
      <c r="B7" s="161" t="s">
        <v>328</v>
      </c>
      <c r="C7" s="582">
        <v>0</v>
      </c>
      <c r="D7" s="271">
        <v>0</v>
      </c>
      <c r="E7" s="582">
        <v>21.599</v>
      </c>
      <c r="F7" s="271">
        <v>12.013999999999999</v>
      </c>
      <c r="G7" s="582">
        <v>192.613</v>
      </c>
      <c r="H7" s="271">
        <v>270.61599999999999</v>
      </c>
      <c r="I7" s="582">
        <v>61.024000000000001</v>
      </c>
      <c r="J7" s="271">
        <v>7.0339999999999998</v>
      </c>
      <c r="K7" s="582">
        <v>0</v>
      </c>
      <c r="L7" s="271">
        <v>0</v>
      </c>
      <c r="M7" s="582">
        <v>117.373</v>
      </c>
      <c r="N7" s="271">
        <v>82.516000000000005</v>
      </c>
      <c r="O7" s="582">
        <v>0</v>
      </c>
      <c r="P7" s="271">
        <v>0</v>
      </c>
      <c r="Q7" s="582">
        <v>392.60899999999998</v>
      </c>
      <c r="R7" s="271">
        <v>372.18</v>
      </c>
    </row>
    <row r="8" spans="1:50">
      <c r="A8" s="160"/>
      <c r="B8" s="161" t="s">
        <v>329</v>
      </c>
      <c r="C8" s="582">
        <v>0</v>
      </c>
      <c r="D8" s="271">
        <v>0</v>
      </c>
      <c r="E8" s="582">
        <v>31.218</v>
      </c>
      <c r="F8" s="271">
        <v>28.562999999999999</v>
      </c>
      <c r="G8" s="582">
        <v>131.29</v>
      </c>
      <c r="H8" s="271">
        <v>163.619</v>
      </c>
      <c r="I8" s="582">
        <v>14.458</v>
      </c>
      <c r="J8" s="271">
        <v>14.441000000000001</v>
      </c>
      <c r="K8" s="582">
        <v>0</v>
      </c>
      <c r="L8" s="271">
        <v>0</v>
      </c>
      <c r="M8" s="582">
        <v>0.02</v>
      </c>
      <c r="N8" s="271">
        <v>1.7999999999999999E-2</v>
      </c>
      <c r="O8" s="582">
        <v>0</v>
      </c>
      <c r="P8" s="271">
        <v>0</v>
      </c>
      <c r="Q8" s="582">
        <v>176.98599999999999</v>
      </c>
      <c r="R8" s="271">
        <v>206.64099999999999</v>
      </c>
    </row>
    <row r="9" spans="1:50">
      <c r="A9" s="160"/>
      <c r="B9" s="161" t="s">
        <v>330</v>
      </c>
      <c r="C9" s="582">
        <v>0</v>
      </c>
      <c r="D9" s="271">
        <v>0</v>
      </c>
      <c r="E9" s="582">
        <v>1.2210000000000001</v>
      </c>
      <c r="F9" s="271">
        <v>3.1219999999999999</v>
      </c>
      <c r="G9" s="582">
        <v>26.379000000000001</v>
      </c>
      <c r="H9" s="271">
        <v>33.215000000000003</v>
      </c>
      <c r="I9" s="582">
        <v>10.836</v>
      </c>
      <c r="J9" s="271">
        <v>8.3930000000000007</v>
      </c>
      <c r="K9" s="582">
        <v>0</v>
      </c>
      <c r="L9" s="271">
        <v>0</v>
      </c>
      <c r="M9" s="582">
        <v>7.3630000000000004</v>
      </c>
      <c r="N9" s="271">
        <v>7.976</v>
      </c>
      <c r="O9" s="582">
        <v>0</v>
      </c>
      <c r="P9" s="271">
        <v>0</v>
      </c>
      <c r="Q9" s="582">
        <v>45.798999999999999</v>
      </c>
      <c r="R9" s="271">
        <v>52.706000000000003</v>
      </c>
    </row>
    <row r="10" spans="1:50">
      <c r="A10" s="160"/>
      <c r="B10" s="161" t="s">
        <v>331</v>
      </c>
      <c r="C10" s="582">
        <v>0</v>
      </c>
      <c r="D10" s="271">
        <v>0</v>
      </c>
      <c r="E10" s="582">
        <v>37.183999999999997</v>
      </c>
      <c r="F10" s="271">
        <v>32.353000000000002</v>
      </c>
      <c r="G10" s="582">
        <v>316.947</v>
      </c>
      <c r="H10" s="271">
        <v>168.708</v>
      </c>
      <c r="I10" s="582">
        <v>80.067999999999998</v>
      </c>
      <c r="J10" s="271">
        <v>66.665000000000006</v>
      </c>
      <c r="K10" s="582">
        <v>0</v>
      </c>
      <c r="L10" s="271">
        <v>0</v>
      </c>
      <c r="M10" s="582">
        <v>54.691000000000003</v>
      </c>
      <c r="N10" s="271">
        <v>53.042999999999999</v>
      </c>
      <c r="O10" s="582">
        <v>0</v>
      </c>
      <c r="P10" s="271">
        <v>0</v>
      </c>
      <c r="Q10" s="582">
        <v>488.89</v>
      </c>
      <c r="R10" s="271">
        <v>320.76900000000001</v>
      </c>
    </row>
    <row r="11" spans="1:50">
      <c r="A11" s="160"/>
      <c r="B11" s="161" t="s">
        <v>332</v>
      </c>
      <c r="C11" s="582">
        <v>0</v>
      </c>
      <c r="D11" s="271">
        <v>0</v>
      </c>
      <c r="E11" s="582">
        <v>6.9000000000000006E-2</v>
      </c>
      <c r="F11" s="271">
        <v>5.2999999999999999E-2</v>
      </c>
      <c r="G11" s="582">
        <v>88.578999999999994</v>
      </c>
      <c r="H11" s="271">
        <v>166.72</v>
      </c>
      <c r="I11" s="582">
        <v>1.2569999999999999</v>
      </c>
      <c r="J11" s="271">
        <v>1.3480000000000001</v>
      </c>
      <c r="K11" s="582">
        <v>0</v>
      </c>
      <c r="L11" s="271">
        <v>0</v>
      </c>
      <c r="M11" s="582">
        <v>2.149</v>
      </c>
      <c r="N11" s="271">
        <v>1.958</v>
      </c>
      <c r="O11" s="582">
        <v>2E-3</v>
      </c>
      <c r="P11" s="271">
        <v>-0.41499999999999998</v>
      </c>
      <c r="Q11" s="582">
        <v>92.055999999999997</v>
      </c>
      <c r="R11" s="271">
        <v>169.66399999999999</v>
      </c>
    </row>
    <row r="12" spans="1:50">
      <c r="A12" s="160"/>
      <c r="B12" s="161" t="s">
        <v>333</v>
      </c>
      <c r="C12" s="582">
        <v>0</v>
      </c>
      <c r="D12" s="271">
        <v>0</v>
      </c>
      <c r="E12" s="582">
        <v>0</v>
      </c>
      <c r="F12" s="271">
        <v>0</v>
      </c>
      <c r="G12" s="582">
        <v>40.994999999999997</v>
      </c>
      <c r="H12" s="271">
        <v>40.844000000000001</v>
      </c>
      <c r="I12" s="582">
        <v>47.058999999999997</v>
      </c>
      <c r="J12" s="271">
        <v>38.421999999999997</v>
      </c>
      <c r="K12" s="582">
        <v>0</v>
      </c>
      <c r="L12" s="271">
        <v>0</v>
      </c>
      <c r="M12" s="582">
        <v>9.4380000000000006</v>
      </c>
      <c r="N12" s="271">
        <v>9.1370000000000005</v>
      </c>
      <c r="O12" s="582">
        <v>0</v>
      </c>
      <c r="P12" s="271">
        <v>0</v>
      </c>
      <c r="Q12" s="582">
        <v>97.492000000000004</v>
      </c>
      <c r="R12" s="271">
        <v>88.403000000000006</v>
      </c>
    </row>
    <row r="13" spans="1:50">
      <c r="A13" s="160"/>
      <c r="B13" s="161" t="s">
        <v>334</v>
      </c>
      <c r="C13" s="582">
        <v>0</v>
      </c>
      <c r="D13" s="271">
        <v>0</v>
      </c>
      <c r="E13" s="582">
        <v>6.6550000000000002</v>
      </c>
      <c r="F13" s="271">
        <v>9.5980000000000008</v>
      </c>
      <c r="G13" s="582">
        <v>15.24</v>
      </c>
      <c r="H13" s="271">
        <v>8.984</v>
      </c>
      <c r="I13" s="582">
        <v>2.1999999999999999E-2</v>
      </c>
      <c r="J13" s="271">
        <v>26.876999999999999</v>
      </c>
      <c r="K13" s="582">
        <v>0</v>
      </c>
      <c r="L13" s="271">
        <v>0</v>
      </c>
      <c r="M13" s="582">
        <v>18.803000000000001</v>
      </c>
      <c r="N13" s="271">
        <v>17.334</v>
      </c>
      <c r="O13" s="582">
        <v>0</v>
      </c>
      <c r="P13" s="271">
        <v>0</v>
      </c>
      <c r="Q13" s="582">
        <v>40.72</v>
      </c>
      <c r="R13" s="271">
        <v>62.792999999999999</v>
      </c>
    </row>
    <row r="14" spans="1:50">
      <c r="Q14" s="169"/>
      <c r="R14" s="169"/>
      <c r="S14" s="169"/>
      <c r="T14" s="169"/>
      <c r="U14" s="169"/>
      <c r="V14" s="169"/>
      <c r="W14" s="169"/>
      <c r="X14" s="169"/>
    </row>
    <row r="15" spans="1:50" ht="25.5">
      <c r="A15" s="160"/>
      <c r="B15" s="165" t="s">
        <v>335</v>
      </c>
      <c r="C15" s="582">
        <v>0</v>
      </c>
      <c r="D15" s="272">
        <v>0</v>
      </c>
      <c r="E15" s="582">
        <v>0</v>
      </c>
      <c r="F15" s="272">
        <v>0</v>
      </c>
      <c r="G15" s="582">
        <v>0</v>
      </c>
      <c r="H15" s="272">
        <v>0</v>
      </c>
      <c r="I15" s="582">
        <v>0.16900000000000001</v>
      </c>
      <c r="J15" s="272">
        <v>50.725000000000001</v>
      </c>
      <c r="K15" s="582">
        <v>0</v>
      </c>
      <c r="L15" s="272">
        <v>0</v>
      </c>
      <c r="M15" s="582">
        <v>0</v>
      </c>
      <c r="N15" s="272">
        <v>0</v>
      </c>
      <c r="O15" s="582">
        <v>0</v>
      </c>
      <c r="P15" s="272">
        <v>0</v>
      </c>
      <c r="Q15" s="582">
        <v>0.16900000000000001</v>
      </c>
      <c r="R15" s="272">
        <v>50.725000000000001</v>
      </c>
    </row>
    <row r="16" spans="1:50">
      <c r="Q16" s="169"/>
      <c r="R16" s="169"/>
      <c r="S16" s="169"/>
      <c r="T16" s="169"/>
      <c r="U16" s="169"/>
      <c r="V16" s="169"/>
      <c r="W16" s="169"/>
      <c r="X16" s="169"/>
    </row>
    <row r="17" spans="1:50" s="144" customFormat="1">
      <c r="A17" s="158" t="s">
        <v>336</v>
      </c>
      <c r="B17" s="159"/>
      <c r="C17" s="581">
        <v>0</v>
      </c>
      <c r="D17" s="273">
        <v>0</v>
      </c>
      <c r="E17" s="581">
        <v>60.856999999999999</v>
      </c>
      <c r="F17" s="273">
        <v>79.900999999999996</v>
      </c>
      <c r="G17" s="581">
        <v>6288.2730000000001</v>
      </c>
      <c r="H17" s="273">
        <v>5288.83</v>
      </c>
      <c r="I17" s="581">
        <v>3970.7730000000001</v>
      </c>
      <c r="J17" s="273">
        <v>3303.6860000000001</v>
      </c>
      <c r="K17" s="581">
        <v>0</v>
      </c>
      <c r="L17" s="273">
        <v>0</v>
      </c>
      <c r="M17" s="581">
        <v>1420.885</v>
      </c>
      <c r="N17" s="273">
        <v>1445.729</v>
      </c>
      <c r="O17" s="581">
        <v>0</v>
      </c>
      <c r="P17" s="273">
        <v>0</v>
      </c>
      <c r="Q17" s="581">
        <v>11740.788</v>
      </c>
      <c r="R17" s="273">
        <v>10118.146000000001</v>
      </c>
      <c r="AJ17"/>
      <c r="AK17"/>
      <c r="AL17"/>
      <c r="AM17"/>
      <c r="AN17"/>
      <c r="AO17"/>
      <c r="AP17"/>
      <c r="AQ17"/>
      <c r="AR17"/>
      <c r="AS17"/>
      <c r="AT17"/>
      <c r="AU17"/>
      <c r="AV17"/>
      <c r="AW17"/>
      <c r="AX17"/>
    </row>
    <row r="18" spans="1:50">
      <c r="A18" s="160"/>
      <c r="B18" s="161" t="s">
        <v>337</v>
      </c>
      <c r="C18" s="582">
        <v>0</v>
      </c>
      <c r="D18" s="272">
        <v>0</v>
      </c>
      <c r="E18" s="582">
        <v>13.571</v>
      </c>
      <c r="F18" s="272">
        <v>11.25</v>
      </c>
      <c r="G18" s="582">
        <v>355.04</v>
      </c>
      <c r="H18" s="272">
        <v>318.67599999999999</v>
      </c>
      <c r="I18" s="582">
        <v>1.2E-2</v>
      </c>
      <c r="J18" s="272">
        <v>3.5000000000000003E-2</v>
      </c>
      <c r="K18" s="582">
        <v>0</v>
      </c>
      <c r="L18" s="272">
        <v>0</v>
      </c>
      <c r="M18" s="582">
        <v>84.239000000000004</v>
      </c>
      <c r="N18" s="272">
        <v>85.858999999999995</v>
      </c>
      <c r="O18" s="582">
        <v>0</v>
      </c>
      <c r="P18" s="272">
        <v>0</v>
      </c>
      <c r="Q18" s="582">
        <v>452.86200000000002</v>
      </c>
      <c r="R18" s="272">
        <v>415.82</v>
      </c>
    </row>
    <row r="19" spans="1:50">
      <c r="A19" s="160"/>
      <c r="B19" s="161" t="s">
        <v>338</v>
      </c>
      <c r="C19" s="582">
        <v>0</v>
      </c>
      <c r="D19" s="272">
        <v>0</v>
      </c>
      <c r="E19" s="582">
        <v>0.1</v>
      </c>
      <c r="F19" s="272">
        <v>0.12</v>
      </c>
      <c r="G19" s="582">
        <v>63.362000000000002</v>
      </c>
      <c r="H19" s="272">
        <v>44.718000000000004</v>
      </c>
      <c r="I19" s="582">
        <v>11.94</v>
      </c>
      <c r="J19" s="272">
        <v>10.259</v>
      </c>
      <c r="K19" s="582">
        <v>0</v>
      </c>
      <c r="L19" s="272">
        <v>0</v>
      </c>
      <c r="M19" s="582">
        <v>16.327999999999999</v>
      </c>
      <c r="N19" s="272">
        <v>14.737</v>
      </c>
      <c r="O19" s="582">
        <v>0</v>
      </c>
      <c r="P19" s="272">
        <v>0</v>
      </c>
      <c r="Q19" s="582">
        <v>91.73</v>
      </c>
      <c r="R19" s="272">
        <v>69.834000000000003</v>
      </c>
    </row>
    <row r="20" spans="1:50">
      <c r="A20" s="160"/>
      <c r="B20" s="161" t="s">
        <v>339</v>
      </c>
      <c r="C20" s="582">
        <v>0</v>
      </c>
      <c r="D20" s="272">
        <v>0</v>
      </c>
      <c r="E20" s="582">
        <v>46.207999999999998</v>
      </c>
      <c r="F20" s="272">
        <v>66.963999999999999</v>
      </c>
      <c r="G20" s="582">
        <v>64.519000000000005</v>
      </c>
      <c r="H20" s="272">
        <v>5.6390000000000002</v>
      </c>
      <c r="I20" s="582">
        <v>43.313000000000002</v>
      </c>
      <c r="J20" s="272">
        <v>6.03</v>
      </c>
      <c r="K20" s="582">
        <v>0</v>
      </c>
      <c r="L20" s="272">
        <v>0</v>
      </c>
      <c r="M20" s="582">
        <v>0.51</v>
      </c>
      <c r="N20" s="272">
        <v>0.51</v>
      </c>
      <c r="O20" s="582">
        <v>0</v>
      </c>
      <c r="P20" s="272">
        <v>0</v>
      </c>
      <c r="Q20" s="582">
        <v>154.55000000000001</v>
      </c>
      <c r="R20" s="272">
        <v>79.143000000000001</v>
      </c>
    </row>
    <row r="21" spans="1:50">
      <c r="A21" s="160"/>
      <c r="B21" s="161" t="s">
        <v>340</v>
      </c>
      <c r="C21" s="582">
        <v>0</v>
      </c>
      <c r="D21" s="272">
        <v>0</v>
      </c>
      <c r="E21" s="582">
        <v>0</v>
      </c>
      <c r="F21" s="272">
        <v>0</v>
      </c>
      <c r="G21" s="582">
        <v>150.03399999999999</v>
      </c>
      <c r="H21" s="272">
        <v>0</v>
      </c>
      <c r="I21" s="582">
        <v>0</v>
      </c>
      <c r="J21" s="272">
        <v>0</v>
      </c>
      <c r="K21" s="582">
        <v>0</v>
      </c>
      <c r="L21" s="272">
        <v>0</v>
      </c>
      <c r="M21" s="582">
        <v>0</v>
      </c>
      <c r="N21" s="272">
        <v>0</v>
      </c>
      <c r="O21" s="582">
        <v>0</v>
      </c>
      <c r="P21" s="272">
        <v>0</v>
      </c>
      <c r="Q21" s="582">
        <v>150.03399999999999</v>
      </c>
      <c r="R21" s="272">
        <v>0</v>
      </c>
    </row>
    <row r="22" spans="1:50">
      <c r="A22" s="160"/>
      <c r="B22" s="161" t="s">
        <v>341</v>
      </c>
      <c r="C22" s="582">
        <v>0</v>
      </c>
      <c r="D22" s="272">
        <v>0</v>
      </c>
      <c r="E22" s="582">
        <v>0.18099999999999999</v>
      </c>
      <c r="F22" s="272">
        <v>0.58899999999999997</v>
      </c>
      <c r="G22" s="582">
        <v>56.145000000000003</v>
      </c>
      <c r="H22" s="272">
        <v>48.399000000000001</v>
      </c>
      <c r="I22" s="582">
        <v>639.55499999999995</v>
      </c>
      <c r="J22" s="272">
        <v>568.49099999999999</v>
      </c>
      <c r="K22" s="582">
        <v>0</v>
      </c>
      <c r="L22" s="272">
        <v>0</v>
      </c>
      <c r="M22" s="582">
        <v>356.22399999999999</v>
      </c>
      <c r="N22" s="272">
        <v>356.22399999999999</v>
      </c>
      <c r="O22" s="582">
        <v>0</v>
      </c>
      <c r="P22" s="272">
        <v>0</v>
      </c>
      <c r="Q22" s="582">
        <v>1052.105</v>
      </c>
      <c r="R22" s="272">
        <v>973.70299999999997</v>
      </c>
    </row>
    <row r="23" spans="1:50">
      <c r="A23" s="160"/>
      <c r="B23" s="161" t="s">
        <v>342</v>
      </c>
      <c r="C23" s="582">
        <v>0</v>
      </c>
      <c r="D23" s="272">
        <v>0</v>
      </c>
      <c r="E23" s="582">
        <v>1.4E-2</v>
      </c>
      <c r="F23" s="272">
        <v>1.6E-2</v>
      </c>
      <c r="G23" s="582">
        <v>178.21</v>
      </c>
      <c r="H23" s="272">
        <v>161.071</v>
      </c>
      <c r="I23" s="582">
        <v>63.267000000000003</v>
      </c>
      <c r="J23" s="272">
        <v>57.396999999999998</v>
      </c>
      <c r="K23" s="582">
        <v>0</v>
      </c>
      <c r="L23" s="272">
        <v>0</v>
      </c>
      <c r="M23" s="582">
        <v>156.97499999999999</v>
      </c>
      <c r="N23" s="272">
        <v>169.12299999999999</v>
      </c>
      <c r="O23" s="582">
        <v>0</v>
      </c>
      <c r="P23" s="272">
        <v>0</v>
      </c>
      <c r="Q23" s="582">
        <v>398.46600000000001</v>
      </c>
      <c r="R23" s="272">
        <v>387.60700000000003</v>
      </c>
    </row>
    <row r="24" spans="1:50">
      <c r="A24" s="160"/>
      <c r="B24" s="161" t="s">
        <v>343</v>
      </c>
      <c r="C24" s="582">
        <v>0</v>
      </c>
      <c r="D24" s="272">
        <v>0</v>
      </c>
      <c r="E24" s="582">
        <v>0</v>
      </c>
      <c r="F24" s="272">
        <v>0</v>
      </c>
      <c r="G24" s="582">
        <v>0</v>
      </c>
      <c r="H24" s="272">
        <v>0</v>
      </c>
      <c r="I24" s="582">
        <v>0</v>
      </c>
      <c r="J24" s="272">
        <v>0</v>
      </c>
      <c r="K24" s="582">
        <v>0</v>
      </c>
      <c r="L24" s="272">
        <v>0</v>
      </c>
      <c r="M24" s="582">
        <v>1.1579999999999999</v>
      </c>
      <c r="N24" s="272">
        <v>1.1579999999999999</v>
      </c>
      <c r="O24" s="582">
        <v>0</v>
      </c>
      <c r="P24" s="272">
        <v>0</v>
      </c>
      <c r="Q24" s="582">
        <v>1.1579999999999999</v>
      </c>
      <c r="R24" s="272">
        <v>1.1579999999999999</v>
      </c>
    </row>
    <row r="25" spans="1:50">
      <c r="A25" s="160"/>
      <c r="B25" s="161" t="s">
        <v>344</v>
      </c>
      <c r="C25" s="582">
        <v>0</v>
      </c>
      <c r="D25" s="272">
        <v>0</v>
      </c>
      <c r="E25" s="582">
        <v>0.747</v>
      </c>
      <c r="F25" s="272">
        <v>0.83899999999999997</v>
      </c>
      <c r="G25" s="582">
        <v>5309.634</v>
      </c>
      <c r="H25" s="272">
        <v>4624.2860000000001</v>
      </c>
      <c r="I25" s="582">
        <v>3166.127</v>
      </c>
      <c r="J25" s="272">
        <v>2622.0859999999998</v>
      </c>
      <c r="K25" s="582">
        <v>0</v>
      </c>
      <c r="L25" s="272">
        <v>0</v>
      </c>
      <c r="M25" s="582">
        <v>788.06500000000005</v>
      </c>
      <c r="N25" s="272">
        <v>803.93899999999996</v>
      </c>
      <c r="O25" s="582">
        <v>0</v>
      </c>
      <c r="P25" s="272">
        <v>0</v>
      </c>
      <c r="Q25" s="582">
        <v>9264.5730000000003</v>
      </c>
      <c r="R25" s="272">
        <v>8051.15</v>
      </c>
    </row>
    <row r="26" spans="1:50">
      <c r="A26" s="160"/>
      <c r="B26" s="161" t="s">
        <v>345</v>
      </c>
      <c r="C26" s="582">
        <v>0</v>
      </c>
      <c r="D26" s="272">
        <v>0</v>
      </c>
      <c r="E26" s="582">
        <v>0</v>
      </c>
      <c r="F26" s="272">
        <v>0</v>
      </c>
      <c r="G26" s="582">
        <v>0</v>
      </c>
      <c r="H26" s="272">
        <v>0</v>
      </c>
      <c r="I26" s="582">
        <v>0</v>
      </c>
      <c r="J26" s="272">
        <v>0</v>
      </c>
      <c r="K26" s="582">
        <v>0</v>
      </c>
      <c r="L26" s="272">
        <v>0</v>
      </c>
      <c r="M26" s="582">
        <v>0</v>
      </c>
      <c r="N26" s="272">
        <v>0</v>
      </c>
      <c r="O26" s="582">
        <v>0</v>
      </c>
      <c r="P26" s="272">
        <v>0</v>
      </c>
      <c r="Q26" s="582">
        <v>0</v>
      </c>
      <c r="R26" s="272">
        <v>0</v>
      </c>
    </row>
    <row r="27" spans="1:50">
      <c r="A27" s="160"/>
      <c r="B27" s="161" t="s">
        <v>346</v>
      </c>
      <c r="C27" s="582">
        <v>0</v>
      </c>
      <c r="D27" s="272">
        <v>0</v>
      </c>
      <c r="E27" s="582">
        <v>0</v>
      </c>
      <c r="F27" s="272">
        <v>0</v>
      </c>
      <c r="G27" s="582">
        <v>91.941999999999993</v>
      </c>
      <c r="H27" s="272">
        <v>70.313000000000002</v>
      </c>
      <c r="I27" s="582">
        <v>46.558999999999997</v>
      </c>
      <c r="J27" s="272">
        <v>39.387999999999998</v>
      </c>
      <c r="K27" s="582">
        <v>0</v>
      </c>
      <c r="L27" s="272">
        <v>0</v>
      </c>
      <c r="M27" s="582">
        <v>14.877000000000001</v>
      </c>
      <c r="N27" s="272">
        <v>11.62</v>
      </c>
      <c r="O27" s="582">
        <v>0</v>
      </c>
      <c r="P27" s="272">
        <v>0</v>
      </c>
      <c r="Q27" s="582">
        <v>153.37799999999999</v>
      </c>
      <c r="R27" s="272">
        <v>121.321</v>
      </c>
    </row>
    <row r="28" spans="1:50">
      <c r="A28" s="160"/>
      <c r="B28" s="161" t="s">
        <v>347</v>
      </c>
      <c r="C28" s="582">
        <v>0</v>
      </c>
      <c r="D28" s="272">
        <v>0</v>
      </c>
      <c r="E28" s="582">
        <v>3.5999999999999997E-2</v>
      </c>
      <c r="F28" s="272">
        <v>0.123</v>
      </c>
      <c r="G28" s="582">
        <v>19.387</v>
      </c>
      <c r="H28" s="272">
        <v>15.728</v>
      </c>
      <c r="I28" s="582">
        <v>0</v>
      </c>
      <c r="J28" s="272">
        <v>0</v>
      </c>
      <c r="K28" s="582">
        <v>0</v>
      </c>
      <c r="L28" s="272">
        <v>0</v>
      </c>
      <c r="M28" s="582">
        <v>2.5089999999999999</v>
      </c>
      <c r="N28" s="272">
        <v>2.5590000000000002</v>
      </c>
      <c r="O28" s="582">
        <v>0</v>
      </c>
      <c r="P28" s="272">
        <v>0</v>
      </c>
      <c r="Q28" s="582">
        <v>21.931999999999999</v>
      </c>
      <c r="R28" s="272">
        <v>18.41</v>
      </c>
    </row>
    <row r="29" spans="1:50">
      <c r="Q29" s="169"/>
      <c r="R29" s="169"/>
      <c r="S29" s="169"/>
      <c r="T29" s="169"/>
      <c r="U29" s="169"/>
      <c r="V29" s="169"/>
      <c r="W29" s="169"/>
      <c r="X29" s="169"/>
    </row>
    <row r="30" spans="1:50">
      <c r="A30" s="172" t="s">
        <v>348</v>
      </c>
      <c r="B30" s="161"/>
      <c r="C30" s="581">
        <v>0</v>
      </c>
      <c r="D30" s="270">
        <v>0</v>
      </c>
      <c r="E30" s="581">
        <v>158.803</v>
      </c>
      <c r="F30" s="270">
        <v>165.60400000000001</v>
      </c>
      <c r="G30" s="581">
        <v>7100.3159999999998</v>
      </c>
      <c r="H30" s="270">
        <v>6141.5360000000001</v>
      </c>
      <c r="I30" s="581">
        <v>4185.6660000000002</v>
      </c>
      <c r="J30" s="270">
        <v>3517.5909999999999</v>
      </c>
      <c r="K30" s="581">
        <v>0</v>
      </c>
      <c r="L30" s="270">
        <v>0</v>
      </c>
      <c r="M30" s="581">
        <v>1630.722</v>
      </c>
      <c r="N30" s="270">
        <v>1617.711</v>
      </c>
      <c r="O30" s="581">
        <v>2E-3</v>
      </c>
      <c r="P30" s="270">
        <v>-0.41499999999999998</v>
      </c>
      <c r="Q30" s="581">
        <v>13075.509</v>
      </c>
      <c r="R30" s="270">
        <v>11442.027</v>
      </c>
    </row>
    <row r="31" spans="1:50">
      <c r="C31" s="157"/>
      <c r="D31" s="157"/>
      <c r="E31" s="157"/>
      <c r="F31" s="157"/>
      <c r="G31" s="157"/>
      <c r="H31" s="157"/>
      <c r="I31" s="157"/>
      <c r="J31" s="157"/>
      <c r="K31" s="157"/>
      <c r="L31" s="157"/>
      <c r="M31" s="157"/>
      <c r="N31" s="157"/>
      <c r="O31" s="157"/>
      <c r="P31" s="157"/>
    </row>
    <row r="32" spans="1:50">
      <c r="C32" s="157"/>
      <c r="D32" s="157"/>
      <c r="E32" s="157"/>
      <c r="F32" s="157"/>
      <c r="G32" s="157"/>
      <c r="H32" s="157"/>
      <c r="I32" s="157"/>
      <c r="J32" s="157"/>
      <c r="K32" s="157"/>
      <c r="L32" s="157"/>
      <c r="M32" s="157"/>
      <c r="N32" s="157"/>
      <c r="O32" s="157"/>
      <c r="P32" s="157"/>
    </row>
    <row r="33" spans="1:50">
      <c r="C33" s="235"/>
      <c r="D33" s="157"/>
      <c r="E33" s="157"/>
      <c r="F33" s="157"/>
      <c r="G33" s="157"/>
      <c r="H33" s="157"/>
      <c r="I33" s="157"/>
      <c r="J33" s="157"/>
      <c r="K33" s="157"/>
      <c r="L33" s="157"/>
      <c r="M33" s="157"/>
      <c r="N33" s="157"/>
      <c r="O33" s="157"/>
      <c r="P33" s="157"/>
    </row>
    <row r="34" spans="1:50">
      <c r="A34" s="936" t="s">
        <v>418</v>
      </c>
      <c r="B34" s="937"/>
      <c r="C34" s="907" t="s">
        <v>420</v>
      </c>
      <c r="D34" s="923"/>
      <c r="E34" s="923"/>
      <c r="F34" s="923"/>
      <c r="G34" s="923"/>
      <c r="H34" s="923"/>
      <c r="I34" s="923"/>
      <c r="J34" s="923"/>
      <c r="K34" s="923"/>
      <c r="L34" s="923"/>
      <c r="M34" s="923"/>
      <c r="N34" s="923"/>
      <c r="O34" s="923"/>
      <c r="P34" s="923"/>
      <c r="Q34" s="923"/>
      <c r="R34" s="908"/>
    </row>
    <row r="35" spans="1:50">
      <c r="A35" s="913" t="s">
        <v>0</v>
      </c>
      <c r="B35" s="914"/>
      <c r="C35" s="907" t="s">
        <v>223</v>
      </c>
      <c r="D35" s="908"/>
      <c r="E35" s="907" t="s">
        <v>5</v>
      </c>
      <c r="F35" s="908"/>
      <c r="G35" s="907" t="s">
        <v>6</v>
      </c>
      <c r="H35" s="908"/>
      <c r="I35" s="907" t="s">
        <v>7</v>
      </c>
      <c r="J35" s="908"/>
      <c r="K35" s="907" t="s">
        <v>14</v>
      </c>
      <c r="L35" s="908"/>
      <c r="M35" s="907" t="s">
        <v>44</v>
      </c>
      <c r="N35" s="908"/>
      <c r="O35" s="907" t="s">
        <v>325</v>
      </c>
      <c r="P35" s="908"/>
      <c r="Q35" s="907" t="s">
        <v>47</v>
      </c>
      <c r="R35" s="908"/>
    </row>
    <row r="36" spans="1:50">
      <c r="A36" s="919" t="s">
        <v>349</v>
      </c>
      <c r="B36" s="938"/>
      <c r="C36" s="583" t="s">
        <v>501</v>
      </c>
      <c r="D36" s="585" t="s">
        <v>502</v>
      </c>
      <c r="E36" s="583" t="s">
        <v>501</v>
      </c>
      <c r="F36" s="585" t="s">
        <v>502</v>
      </c>
      <c r="G36" s="583" t="s">
        <v>501</v>
      </c>
      <c r="H36" s="585" t="s">
        <v>502</v>
      </c>
      <c r="I36" s="583" t="s">
        <v>501</v>
      </c>
      <c r="J36" s="585" t="s">
        <v>502</v>
      </c>
      <c r="K36" s="583" t="s">
        <v>501</v>
      </c>
      <c r="L36" s="585" t="s">
        <v>502</v>
      </c>
      <c r="M36" s="583" t="s">
        <v>501</v>
      </c>
      <c r="N36" s="585" t="s">
        <v>502</v>
      </c>
      <c r="O36" s="583" t="s">
        <v>501</v>
      </c>
      <c r="P36" s="585" t="s">
        <v>502</v>
      </c>
      <c r="Q36" s="583" t="s">
        <v>501</v>
      </c>
      <c r="R36" s="585" t="s">
        <v>502</v>
      </c>
    </row>
    <row r="37" spans="1:50">
      <c r="A37" s="911"/>
      <c r="B37" s="912"/>
      <c r="C37" s="584" t="s">
        <v>222</v>
      </c>
      <c r="D37" s="269" t="s">
        <v>222</v>
      </c>
      <c r="E37" s="584" t="s">
        <v>222</v>
      </c>
      <c r="F37" s="269" t="s">
        <v>222</v>
      </c>
      <c r="G37" s="584" t="s">
        <v>222</v>
      </c>
      <c r="H37" s="269" t="s">
        <v>222</v>
      </c>
      <c r="I37" s="584" t="s">
        <v>222</v>
      </c>
      <c r="J37" s="269" t="s">
        <v>222</v>
      </c>
      <c r="K37" s="584" t="s">
        <v>222</v>
      </c>
      <c r="L37" s="269" t="s">
        <v>222</v>
      </c>
      <c r="M37" s="584" t="s">
        <v>222</v>
      </c>
      <c r="N37" s="269" t="s">
        <v>222</v>
      </c>
      <c r="O37" s="584" t="s">
        <v>222</v>
      </c>
      <c r="P37" s="269" t="s">
        <v>222</v>
      </c>
      <c r="Q37" s="584" t="s">
        <v>222</v>
      </c>
      <c r="R37" s="269" t="s">
        <v>222</v>
      </c>
    </row>
    <row r="38" spans="1:50" s="144" customFormat="1">
      <c r="A38" s="158" t="s">
        <v>350</v>
      </c>
      <c r="B38" s="159"/>
      <c r="C38" s="582">
        <v>0</v>
      </c>
      <c r="D38" s="273">
        <v>0</v>
      </c>
      <c r="E38" s="596">
        <v>30.774000000000001</v>
      </c>
      <c r="F38" s="273">
        <v>49.551000000000002</v>
      </c>
      <c r="G38" s="596">
        <v>1121.4169999999999</v>
      </c>
      <c r="H38" s="273">
        <v>840.89700000000005</v>
      </c>
      <c r="I38" s="596">
        <v>894.91899999999998</v>
      </c>
      <c r="J38" s="273">
        <v>766.197</v>
      </c>
      <c r="K38" s="596">
        <v>0</v>
      </c>
      <c r="L38" s="273">
        <v>0</v>
      </c>
      <c r="M38" s="596">
        <v>99.55</v>
      </c>
      <c r="N38" s="273">
        <v>108.58</v>
      </c>
      <c r="O38" s="596">
        <v>2E-3</v>
      </c>
      <c r="P38" s="273">
        <v>-0.41499999999999998</v>
      </c>
      <c r="Q38" s="596">
        <v>2146.6619999999998</v>
      </c>
      <c r="R38" s="273">
        <v>1764.81</v>
      </c>
      <c r="AJ38"/>
      <c r="AK38"/>
      <c r="AL38"/>
      <c r="AM38"/>
      <c r="AN38"/>
      <c r="AO38"/>
      <c r="AP38"/>
      <c r="AQ38"/>
      <c r="AR38"/>
      <c r="AS38"/>
      <c r="AT38"/>
      <c r="AU38"/>
      <c r="AV38"/>
      <c r="AW38"/>
      <c r="AX38"/>
    </row>
    <row r="39" spans="1:50">
      <c r="A39" s="160"/>
      <c r="B39" s="161" t="s">
        <v>351</v>
      </c>
      <c r="C39" s="582">
        <v>0</v>
      </c>
      <c r="D39" s="272">
        <v>0</v>
      </c>
      <c r="E39" s="582">
        <v>0</v>
      </c>
      <c r="F39" s="272">
        <v>0</v>
      </c>
      <c r="G39" s="582">
        <v>75.912000000000006</v>
      </c>
      <c r="H39" s="272">
        <v>66.260000000000005</v>
      </c>
      <c r="I39" s="582">
        <v>252.06</v>
      </c>
      <c r="J39" s="272">
        <v>301.63499999999999</v>
      </c>
      <c r="K39" s="582">
        <v>0</v>
      </c>
      <c r="L39" s="272">
        <v>0</v>
      </c>
      <c r="M39" s="582">
        <v>0</v>
      </c>
      <c r="N39" s="272">
        <v>0</v>
      </c>
      <c r="O39" s="582">
        <v>0</v>
      </c>
      <c r="P39" s="272">
        <v>0</v>
      </c>
      <c r="Q39" s="582">
        <v>327.97199999999998</v>
      </c>
      <c r="R39" s="272">
        <v>367.89499999999998</v>
      </c>
    </row>
    <row r="40" spans="1:50">
      <c r="A40" s="160"/>
      <c r="B40" s="161" t="s">
        <v>352</v>
      </c>
      <c r="C40" s="582">
        <v>0</v>
      </c>
      <c r="D40" s="272">
        <v>0</v>
      </c>
      <c r="E40" s="582">
        <v>0</v>
      </c>
      <c r="F40" s="272">
        <v>0</v>
      </c>
      <c r="G40" s="582">
        <v>3.843</v>
      </c>
      <c r="H40" s="272">
        <v>2.6789999999999998</v>
      </c>
      <c r="I40" s="582">
        <v>4.1340000000000003</v>
      </c>
      <c r="J40" s="272">
        <v>3.5870000000000002</v>
      </c>
      <c r="K40" s="582">
        <v>0</v>
      </c>
      <c r="L40" s="272">
        <v>0</v>
      </c>
      <c r="M40" s="582">
        <v>2.9540000000000002</v>
      </c>
      <c r="N40" s="272">
        <v>1.6359999999999999</v>
      </c>
      <c r="O40" s="582">
        <v>0</v>
      </c>
      <c r="P40" s="272">
        <v>0</v>
      </c>
      <c r="Q40" s="582">
        <v>10.930999999999999</v>
      </c>
      <c r="R40" s="272">
        <v>7.9020000000000001</v>
      </c>
    </row>
    <row r="41" spans="1:50">
      <c r="A41" s="160"/>
      <c r="B41" s="161" t="s">
        <v>353</v>
      </c>
      <c r="C41" s="582">
        <v>0</v>
      </c>
      <c r="D41" s="272">
        <v>0</v>
      </c>
      <c r="E41" s="582">
        <v>5.9459999999999997</v>
      </c>
      <c r="F41" s="272">
        <v>16.669</v>
      </c>
      <c r="G41" s="582">
        <v>425.57499999999999</v>
      </c>
      <c r="H41" s="272">
        <v>287.49700000000001</v>
      </c>
      <c r="I41" s="582">
        <v>475.88400000000001</v>
      </c>
      <c r="J41" s="272">
        <v>398.19200000000001</v>
      </c>
      <c r="K41" s="582">
        <v>0</v>
      </c>
      <c r="L41" s="272">
        <v>0</v>
      </c>
      <c r="M41" s="582">
        <v>45.883000000000003</v>
      </c>
      <c r="N41" s="272">
        <v>52.798000000000002</v>
      </c>
      <c r="O41" s="582">
        <v>0</v>
      </c>
      <c r="P41" s="272">
        <v>0</v>
      </c>
      <c r="Q41" s="582">
        <v>953.28800000000001</v>
      </c>
      <c r="R41" s="272">
        <v>755.15599999999995</v>
      </c>
    </row>
    <row r="42" spans="1:50">
      <c r="A42" s="160"/>
      <c r="B42" s="161" t="s">
        <v>354</v>
      </c>
      <c r="C42" s="582">
        <v>0</v>
      </c>
      <c r="D42" s="272">
        <v>0</v>
      </c>
      <c r="E42" s="587">
        <v>4.1070000000000002</v>
      </c>
      <c r="F42" s="272">
        <v>26.702000000000002</v>
      </c>
      <c r="G42" s="587">
        <v>552.81299999999999</v>
      </c>
      <c r="H42" s="272">
        <v>435.92399999999998</v>
      </c>
      <c r="I42" s="587">
        <v>82.855000000000004</v>
      </c>
      <c r="J42" s="272">
        <v>8.6059999999999999</v>
      </c>
      <c r="K42" s="587">
        <v>0</v>
      </c>
      <c r="L42" s="272">
        <v>0</v>
      </c>
      <c r="M42" s="587">
        <v>22.135999999999999</v>
      </c>
      <c r="N42" s="272">
        <v>27.010999999999999</v>
      </c>
      <c r="O42" s="587">
        <v>2E-3</v>
      </c>
      <c r="P42" s="272">
        <v>-0.41499999999999998</v>
      </c>
      <c r="Q42" s="587">
        <v>661.91300000000001</v>
      </c>
      <c r="R42" s="272">
        <v>497.82799999999997</v>
      </c>
    </row>
    <row r="43" spans="1:50">
      <c r="A43" s="160"/>
      <c r="B43" s="161" t="s">
        <v>355</v>
      </c>
      <c r="C43" s="582">
        <v>0</v>
      </c>
      <c r="D43" s="272">
        <v>0</v>
      </c>
      <c r="E43" s="582">
        <v>0</v>
      </c>
      <c r="F43" s="272">
        <v>0</v>
      </c>
      <c r="G43" s="582">
        <v>0</v>
      </c>
      <c r="H43" s="272">
        <v>0.14699999999999999</v>
      </c>
      <c r="I43" s="582">
        <v>67.453999999999994</v>
      </c>
      <c r="J43" s="272">
        <v>46.598999999999997</v>
      </c>
      <c r="K43" s="582">
        <v>0</v>
      </c>
      <c r="L43" s="272">
        <v>0</v>
      </c>
      <c r="M43" s="582">
        <v>0</v>
      </c>
      <c r="N43" s="272">
        <v>0</v>
      </c>
      <c r="O43" s="582">
        <v>0</v>
      </c>
      <c r="P43" s="272">
        <v>0</v>
      </c>
      <c r="Q43" s="582">
        <v>67.453999999999994</v>
      </c>
      <c r="R43" s="272">
        <v>46.746000000000002</v>
      </c>
    </row>
    <row r="44" spans="1:50">
      <c r="A44" s="160"/>
      <c r="B44" s="161" t="s">
        <v>356</v>
      </c>
      <c r="C44" s="582">
        <v>0</v>
      </c>
      <c r="D44" s="272">
        <v>0</v>
      </c>
      <c r="E44" s="582">
        <v>12.760999999999999</v>
      </c>
      <c r="F44" s="272">
        <v>0</v>
      </c>
      <c r="G44" s="582">
        <v>20.693000000000001</v>
      </c>
      <c r="H44" s="272">
        <v>20.140999999999998</v>
      </c>
      <c r="I44" s="582">
        <v>0</v>
      </c>
      <c r="J44" s="272">
        <v>0</v>
      </c>
      <c r="K44" s="582">
        <v>0</v>
      </c>
      <c r="L44" s="272">
        <v>0</v>
      </c>
      <c r="M44" s="582">
        <v>27.297000000000001</v>
      </c>
      <c r="N44" s="272">
        <v>24.812000000000001</v>
      </c>
      <c r="O44" s="582">
        <v>0</v>
      </c>
      <c r="P44" s="272">
        <v>0</v>
      </c>
      <c r="Q44" s="582">
        <v>60.750999999999998</v>
      </c>
      <c r="R44" s="272">
        <v>44.953000000000003</v>
      </c>
    </row>
    <row r="45" spans="1:50">
      <c r="A45" s="160"/>
      <c r="B45" s="161" t="s">
        <v>357</v>
      </c>
      <c r="C45" s="582">
        <v>0</v>
      </c>
      <c r="D45" s="272">
        <v>0</v>
      </c>
      <c r="E45" s="582">
        <v>0</v>
      </c>
      <c r="F45" s="272">
        <v>0</v>
      </c>
      <c r="G45" s="582">
        <v>0</v>
      </c>
      <c r="H45" s="272">
        <v>0</v>
      </c>
      <c r="I45" s="582">
        <v>0</v>
      </c>
      <c r="J45" s="272">
        <v>0</v>
      </c>
      <c r="K45" s="582">
        <v>0</v>
      </c>
      <c r="L45" s="272">
        <v>0</v>
      </c>
      <c r="M45" s="582">
        <v>0</v>
      </c>
      <c r="N45" s="272">
        <v>0</v>
      </c>
      <c r="O45" s="582">
        <v>0</v>
      </c>
      <c r="P45" s="272">
        <v>0</v>
      </c>
      <c r="Q45" s="582">
        <v>0</v>
      </c>
      <c r="R45" s="272">
        <v>0</v>
      </c>
    </row>
    <row r="46" spans="1:50">
      <c r="A46" s="160"/>
      <c r="B46" s="161" t="s">
        <v>358</v>
      </c>
      <c r="C46" s="582">
        <v>0</v>
      </c>
      <c r="D46" s="272">
        <v>0</v>
      </c>
      <c r="E46" s="582">
        <v>7.96</v>
      </c>
      <c r="F46" s="272">
        <v>6.18</v>
      </c>
      <c r="G46" s="582">
        <v>42.581000000000003</v>
      </c>
      <c r="H46" s="272">
        <v>28.248999999999999</v>
      </c>
      <c r="I46" s="582">
        <v>12.532</v>
      </c>
      <c r="J46" s="272">
        <v>7.5780000000000003</v>
      </c>
      <c r="K46" s="582">
        <v>0</v>
      </c>
      <c r="L46" s="272">
        <v>0</v>
      </c>
      <c r="M46" s="582">
        <v>1.28</v>
      </c>
      <c r="N46" s="272">
        <v>2.323</v>
      </c>
      <c r="O46" s="582">
        <v>0</v>
      </c>
      <c r="P46" s="272">
        <v>0</v>
      </c>
      <c r="Q46" s="582">
        <v>64.352999999999994</v>
      </c>
      <c r="R46" s="272">
        <v>44.33</v>
      </c>
    </row>
    <row r="47" spans="1:50">
      <c r="Q47" s="169"/>
      <c r="R47" s="169"/>
      <c r="S47" s="169"/>
      <c r="T47" s="169"/>
      <c r="U47" s="169"/>
      <c r="V47" s="169"/>
      <c r="W47" s="169"/>
      <c r="X47" s="169"/>
    </row>
    <row r="48" spans="1:50">
      <c r="A48" s="160"/>
      <c r="B48" s="165" t="s">
        <v>359</v>
      </c>
      <c r="C48" s="582">
        <v>0</v>
      </c>
      <c r="D48" s="272">
        <v>0</v>
      </c>
      <c r="E48" s="587">
        <v>0</v>
      </c>
      <c r="F48" s="272">
        <v>0</v>
      </c>
      <c r="G48" s="587">
        <v>0</v>
      </c>
      <c r="H48" s="272">
        <v>0</v>
      </c>
      <c r="I48" s="587">
        <v>0</v>
      </c>
      <c r="J48" s="272">
        <v>0</v>
      </c>
      <c r="K48" s="587">
        <v>0</v>
      </c>
      <c r="L48" s="272">
        <v>0</v>
      </c>
      <c r="M48" s="587">
        <v>0</v>
      </c>
      <c r="N48" s="272">
        <v>0</v>
      </c>
      <c r="O48" s="587">
        <v>0</v>
      </c>
      <c r="P48" s="272">
        <v>0</v>
      </c>
      <c r="Q48" s="587">
        <v>0</v>
      </c>
      <c r="R48" s="272">
        <v>0</v>
      </c>
    </row>
    <row r="49" spans="1:50">
      <c r="Q49" s="169"/>
      <c r="R49" s="169"/>
      <c r="S49" s="169"/>
      <c r="T49" s="169"/>
      <c r="U49" s="169"/>
      <c r="V49" s="169"/>
      <c r="W49" s="169"/>
      <c r="X49" s="169"/>
      <c r="Y49" s="169"/>
      <c r="Z49" s="169"/>
      <c r="AA49" s="169"/>
    </row>
    <row r="50" spans="1:50" s="144" customFormat="1">
      <c r="A50" s="158" t="s">
        <v>360</v>
      </c>
      <c r="B50" s="159"/>
      <c r="C50" s="582">
        <v>0</v>
      </c>
      <c r="D50" s="273">
        <v>0</v>
      </c>
      <c r="E50" s="582">
        <v>12.090999999999999</v>
      </c>
      <c r="F50" s="273">
        <v>14.49</v>
      </c>
      <c r="G50" s="582">
        <v>1025.8789999999999</v>
      </c>
      <c r="H50" s="273">
        <v>978.67399999999998</v>
      </c>
      <c r="I50" s="582">
        <v>1491.588</v>
      </c>
      <c r="J50" s="273">
        <v>1092.008</v>
      </c>
      <c r="K50" s="582">
        <v>0</v>
      </c>
      <c r="L50" s="273">
        <v>0</v>
      </c>
      <c r="M50" s="582">
        <v>141.37899999999999</v>
      </c>
      <c r="N50" s="273">
        <v>159.68799999999999</v>
      </c>
      <c r="O50" s="582">
        <v>0</v>
      </c>
      <c r="P50" s="273">
        <v>0</v>
      </c>
      <c r="Q50" s="582">
        <v>2670.9369999999999</v>
      </c>
      <c r="R50" s="273">
        <v>2244.86</v>
      </c>
      <c r="AJ50"/>
      <c r="AK50"/>
      <c r="AL50"/>
      <c r="AM50"/>
      <c r="AN50"/>
      <c r="AO50"/>
      <c r="AP50"/>
      <c r="AQ50"/>
      <c r="AR50"/>
      <c r="AS50"/>
      <c r="AT50"/>
      <c r="AU50"/>
      <c r="AV50"/>
      <c r="AW50"/>
      <c r="AX50"/>
    </row>
    <row r="51" spans="1:50">
      <c r="A51" s="160"/>
      <c r="B51" s="161" t="s">
        <v>361</v>
      </c>
      <c r="C51" s="582">
        <v>0</v>
      </c>
      <c r="D51" s="272">
        <v>0</v>
      </c>
      <c r="E51" s="582">
        <v>0</v>
      </c>
      <c r="F51" s="272">
        <v>0</v>
      </c>
      <c r="G51" s="582">
        <v>572.59799999999996</v>
      </c>
      <c r="H51" s="272">
        <v>525.851</v>
      </c>
      <c r="I51" s="582">
        <v>1101.258</v>
      </c>
      <c r="J51" s="272">
        <v>772.42700000000002</v>
      </c>
      <c r="K51" s="582">
        <v>0</v>
      </c>
      <c r="L51" s="272">
        <v>0</v>
      </c>
      <c r="M51" s="582">
        <v>0</v>
      </c>
      <c r="N51" s="272">
        <v>0</v>
      </c>
      <c r="O51" s="582">
        <v>0</v>
      </c>
      <c r="P51" s="272">
        <v>0</v>
      </c>
      <c r="Q51" s="582">
        <v>1673.856</v>
      </c>
      <c r="R51" s="272">
        <v>1298.278</v>
      </c>
    </row>
    <row r="52" spans="1:50">
      <c r="A52" s="160"/>
      <c r="B52" s="161" t="s">
        <v>362</v>
      </c>
      <c r="C52" s="582">
        <v>0</v>
      </c>
      <c r="D52" s="272">
        <v>0</v>
      </c>
      <c r="E52" s="582">
        <v>0</v>
      </c>
      <c r="F52" s="272">
        <v>0</v>
      </c>
      <c r="G52" s="582">
        <v>92.361000000000004</v>
      </c>
      <c r="H52" s="272">
        <v>69.557000000000002</v>
      </c>
      <c r="I52" s="582">
        <v>38.64</v>
      </c>
      <c r="J52" s="272">
        <v>33.338999999999999</v>
      </c>
      <c r="K52" s="582">
        <v>0</v>
      </c>
      <c r="L52" s="272">
        <v>0</v>
      </c>
      <c r="M52" s="582">
        <v>13.981</v>
      </c>
      <c r="N52" s="272">
        <v>11.867000000000001</v>
      </c>
      <c r="O52" s="582">
        <v>0</v>
      </c>
      <c r="P52" s="272">
        <v>0</v>
      </c>
      <c r="Q52" s="582">
        <v>144.982</v>
      </c>
      <c r="R52" s="272">
        <v>114.76300000000001</v>
      </c>
    </row>
    <row r="53" spans="1:50">
      <c r="A53" s="160"/>
      <c r="B53" s="161" t="s">
        <v>363</v>
      </c>
      <c r="C53" s="582">
        <v>0</v>
      </c>
      <c r="D53" s="272">
        <v>0</v>
      </c>
      <c r="E53" s="582">
        <v>0</v>
      </c>
      <c r="F53" s="272">
        <v>0</v>
      </c>
      <c r="G53" s="582">
        <v>3.327</v>
      </c>
      <c r="H53" s="272">
        <v>2.286</v>
      </c>
      <c r="I53" s="582">
        <v>3.5249999999999999</v>
      </c>
      <c r="J53" s="272">
        <v>0</v>
      </c>
      <c r="K53" s="582">
        <v>0</v>
      </c>
      <c r="L53" s="272">
        <v>0</v>
      </c>
      <c r="M53" s="582">
        <v>46.82</v>
      </c>
      <c r="N53" s="272">
        <v>45.384999999999998</v>
      </c>
      <c r="O53" s="582">
        <v>0</v>
      </c>
      <c r="P53" s="272">
        <v>0</v>
      </c>
      <c r="Q53" s="582">
        <v>53.671999999999997</v>
      </c>
      <c r="R53" s="272">
        <v>47.670999999999999</v>
      </c>
    </row>
    <row r="54" spans="1:50">
      <c r="A54" s="160"/>
      <c r="B54" s="161" t="s">
        <v>364</v>
      </c>
      <c r="C54" s="582">
        <v>0</v>
      </c>
      <c r="D54" s="272">
        <v>0</v>
      </c>
      <c r="E54" s="582">
        <v>0</v>
      </c>
      <c r="F54" s="272">
        <v>0</v>
      </c>
      <c r="G54" s="582">
        <v>256.41800000000001</v>
      </c>
      <c r="H54" s="272">
        <v>295.43400000000003</v>
      </c>
      <c r="I54" s="582">
        <v>0</v>
      </c>
      <c r="J54" s="272">
        <v>0</v>
      </c>
      <c r="K54" s="582">
        <v>0</v>
      </c>
      <c r="L54" s="272">
        <v>0</v>
      </c>
      <c r="M54" s="582">
        <v>27.945</v>
      </c>
      <c r="N54" s="272">
        <v>51.277000000000001</v>
      </c>
      <c r="O54" s="582">
        <v>0</v>
      </c>
      <c r="P54" s="272">
        <v>0</v>
      </c>
      <c r="Q54" s="582">
        <v>284.363</v>
      </c>
      <c r="R54" s="272">
        <v>346.71100000000001</v>
      </c>
    </row>
    <row r="55" spans="1:50">
      <c r="A55" s="160"/>
      <c r="B55" s="161" t="s">
        <v>365</v>
      </c>
      <c r="C55" s="582">
        <v>0</v>
      </c>
      <c r="D55" s="272">
        <v>0</v>
      </c>
      <c r="E55" s="582">
        <v>0</v>
      </c>
      <c r="F55" s="272">
        <v>0</v>
      </c>
      <c r="G55" s="582">
        <v>10.228</v>
      </c>
      <c r="H55" s="272">
        <v>8.2609999999999992</v>
      </c>
      <c r="I55" s="582">
        <v>176.12299999999999</v>
      </c>
      <c r="J55" s="272">
        <v>160.15199999999999</v>
      </c>
      <c r="K55" s="582">
        <v>0</v>
      </c>
      <c r="L55" s="272">
        <v>0</v>
      </c>
      <c r="M55" s="582">
        <v>7.73</v>
      </c>
      <c r="N55" s="272">
        <v>6.8540000000000001</v>
      </c>
      <c r="O55" s="582">
        <v>0</v>
      </c>
      <c r="P55" s="272">
        <v>0</v>
      </c>
      <c r="Q55" s="582">
        <v>194.08099999999999</v>
      </c>
      <c r="R55" s="272">
        <v>175.267</v>
      </c>
    </row>
    <row r="56" spans="1:50">
      <c r="A56" s="160"/>
      <c r="B56" s="161" t="s">
        <v>366</v>
      </c>
      <c r="C56" s="582">
        <v>0</v>
      </c>
      <c r="D56" s="272">
        <v>0</v>
      </c>
      <c r="E56" s="582">
        <v>3.3809999999999998</v>
      </c>
      <c r="F56" s="272">
        <v>2.5880000000000001</v>
      </c>
      <c r="G56" s="582">
        <v>74.840999999999994</v>
      </c>
      <c r="H56" s="272">
        <v>64.361999999999995</v>
      </c>
      <c r="I56" s="582">
        <v>147.56399999999999</v>
      </c>
      <c r="J56" s="272">
        <v>105.09699999999999</v>
      </c>
      <c r="K56" s="582">
        <v>0</v>
      </c>
      <c r="L56" s="272">
        <v>0</v>
      </c>
      <c r="M56" s="582">
        <v>44.555999999999997</v>
      </c>
      <c r="N56" s="272">
        <v>43.845999999999997</v>
      </c>
      <c r="O56" s="582">
        <v>0</v>
      </c>
      <c r="P56" s="272">
        <v>0</v>
      </c>
      <c r="Q56" s="582">
        <v>270.34199999999998</v>
      </c>
      <c r="R56" s="272">
        <v>215.893</v>
      </c>
    </row>
    <row r="57" spans="1:50">
      <c r="A57" s="160"/>
      <c r="B57" s="161" t="s">
        <v>367</v>
      </c>
      <c r="C57" s="582">
        <v>0</v>
      </c>
      <c r="D57" s="272">
        <v>0</v>
      </c>
      <c r="E57" s="582">
        <v>0.26700000000000002</v>
      </c>
      <c r="F57" s="272">
        <v>0.224</v>
      </c>
      <c r="G57" s="582">
        <v>0</v>
      </c>
      <c r="H57" s="272">
        <v>0</v>
      </c>
      <c r="I57" s="582">
        <v>24.478000000000002</v>
      </c>
      <c r="J57" s="272">
        <v>20.992999999999999</v>
      </c>
      <c r="K57" s="582">
        <v>0</v>
      </c>
      <c r="L57" s="272">
        <v>0</v>
      </c>
      <c r="M57" s="582">
        <v>0.316</v>
      </c>
      <c r="N57" s="272">
        <v>0.42799999999999999</v>
      </c>
      <c r="O57" s="582">
        <v>0</v>
      </c>
      <c r="P57" s="272">
        <v>0</v>
      </c>
      <c r="Q57" s="582">
        <v>25.061</v>
      </c>
      <c r="R57" s="272">
        <v>21.645</v>
      </c>
    </row>
    <row r="58" spans="1:50">
      <c r="A58" s="160"/>
      <c r="B58" s="161" t="s">
        <v>368</v>
      </c>
      <c r="C58" s="582">
        <v>0</v>
      </c>
      <c r="D58" s="272">
        <v>0</v>
      </c>
      <c r="E58" s="582">
        <v>8.4429999999999996</v>
      </c>
      <c r="F58" s="272">
        <v>11.678000000000001</v>
      </c>
      <c r="G58" s="582">
        <v>16.106000000000002</v>
      </c>
      <c r="H58" s="272">
        <v>12.923</v>
      </c>
      <c r="I58" s="582">
        <v>0</v>
      </c>
      <c r="J58" s="272">
        <v>0</v>
      </c>
      <c r="K58" s="582">
        <v>0</v>
      </c>
      <c r="L58" s="272">
        <v>0</v>
      </c>
      <c r="M58" s="582">
        <v>3.1E-2</v>
      </c>
      <c r="N58" s="272">
        <v>3.1E-2</v>
      </c>
      <c r="O58" s="582">
        <v>0</v>
      </c>
      <c r="P58" s="272">
        <v>0</v>
      </c>
      <c r="Q58" s="582">
        <v>24.58</v>
      </c>
      <c r="R58" s="272">
        <v>24.632000000000001</v>
      </c>
    </row>
    <row r="59" spans="1:50">
      <c r="Q59" s="169"/>
      <c r="R59" s="169"/>
      <c r="S59" s="169"/>
      <c r="T59" s="169"/>
      <c r="U59" s="169"/>
      <c r="V59" s="169"/>
      <c r="W59" s="169"/>
      <c r="X59" s="169"/>
    </row>
    <row r="60" spans="1:50" s="144" customFormat="1">
      <c r="A60" s="158" t="s">
        <v>369</v>
      </c>
      <c r="B60" s="159"/>
      <c r="C60" s="596">
        <v>0</v>
      </c>
      <c r="D60" s="273">
        <v>0</v>
      </c>
      <c r="E60" s="596">
        <v>115.938</v>
      </c>
      <c r="F60" s="273">
        <v>101.563</v>
      </c>
      <c r="G60" s="596">
        <v>4953.0200000000004</v>
      </c>
      <c r="H60" s="273">
        <v>4321.9650000000001</v>
      </c>
      <c r="I60" s="596">
        <v>1799.1590000000001</v>
      </c>
      <c r="J60" s="273">
        <v>1659.386</v>
      </c>
      <c r="K60" s="596">
        <v>0</v>
      </c>
      <c r="L60" s="273">
        <v>0</v>
      </c>
      <c r="M60" s="596">
        <v>1389.7929999999999</v>
      </c>
      <c r="N60" s="273">
        <v>1349.443</v>
      </c>
      <c r="O60" s="596">
        <v>0</v>
      </c>
      <c r="P60" s="273">
        <v>0</v>
      </c>
      <c r="Q60" s="596">
        <v>8257.91</v>
      </c>
      <c r="R60" s="273">
        <v>7432.357</v>
      </c>
      <c r="AJ60"/>
      <c r="AK60"/>
      <c r="AL60"/>
      <c r="AM60"/>
      <c r="AN60"/>
      <c r="AO60"/>
      <c r="AP60"/>
      <c r="AQ60"/>
      <c r="AR60"/>
      <c r="AS60"/>
      <c r="AT60"/>
      <c r="AU60"/>
      <c r="AV60"/>
      <c r="AW60"/>
      <c r="AX60"/>
    </row>
    <row r="61" spans="1:50" s="144" customFormat="1">
      <c r="A61" s="158" t="s">
        <v>370</v>
      </c>
      <c r="B61" s="159"/>
      <c r="C61" s="596">
        <v>0</v>
      </c>
      <c r="D61" s="273">
        <v>0</v>
      </c>
      <c r="E61" s="596">
        <v>115.938</v>
      </c>
      <c r="F61" s="273">
        <v>101.563</v>
      </c>
      <c r="G61" s="596">
        <v>4953.0200000000004</v>
      </c>
      <c r="H61" s="273">
        <v>4321.9650000000001</v>
      </c>
      <c r="I61" s="596">
        <v>1799.1590000000001</v>
      </c>
      <c r="J61" s="273">
        <v>1659.386</v>
      </c>
      <c r="K61" s="596">
        <v>0</v>
      </c>
      <c r="L61" s="273">
        <v>0</v>
      </c>
      <c r="M61" s="596">
        <v>1389.7929999999999</v>
      </c>
      <c r="N61" s="273">
        <v>1349.443</v>
      </c>
      <c r="O61" s="596">
        <v>0</v>
      </c>
      <c r="P61" s="273">
        <v>0</v>
      </c>
      <c r="Q61" s="596">
        <v>8257.91</v>
      </c>
      <c r="R61" s="273">
        <v>7432.357</v>
      </c>
      <c r="AJ61"/>
      <c r="AK61"/>
      <c r="AL61"/>
      <c r="AM61"/>
      <c r="AN61"/>
      <c r="AO61"/>
      <c r="AP61"/>
      <c r="AQ61"/>
      <c r="AR61"/>
      <c r="AS61"/>
      <c r="AT61"/>
      <c r="AU61"/>
      <c r="AV61"/>
      <c r="AW61"/>
      <c r="AX61"/>
    </row>
    <row r="62" spans="1:50">
      <c r="A62" s="160"/>
      <c r="B62" s="161" t="s">
        <v>371</v>
      </c>
      <c r="C62" s="587">
        <v>0</v>
      </c>
      <c r="D62" s="272">
        <v>0</v>
      </c>
      <c r="E62" s="587">
        <v>194.94499999999999</v>
      </c>
      <c r="F62" s="272">
        <v>212.96600000000001</v>
      </c>
      <c r="G62" s="587">
        <v>4537.1289999999999</v>
      </c>
      <c r="H62" s="272">
        <v>3900.93</v>
      </c>
      <c r="I62" s="587">
        <v>167.34</v>
      </c>
      <c r="J62" s="272">
        <v>148.74600000000001</v>
      </c>
      <c r="K62" s="587">
        <v>0</v>
      </c>
      <c r="L62" s="272">
        <v>0</v>
      </c>
      <c r="M62" s="587">
        <v>1032.451</v>
      </c>
      <c r="N62" s="272">
        <v>1032.451</v>
      </c>
      <c r="O62" s="587">
        <v>0</v>
      </c>
      <c r="P62" s="272">
        <v>0</v>
      </c>
      <c r="Q62" s="587">
        <v>5931.8649999999998</v>
      </c>
      <c r="R62" s="272">
        <v>5295.0929999999998</v>
      </c>
    </row>
    <row r="63" spans="1:50">
      <c r="A63" s="160"/>
      <c r="B63" s="161" t="s">
        <v>372</v>
      </c>
      <c r="C63" s="587">
        <v>0</v>
      </c>
      <c r="D63" s="272">
        <v>0</v>
      </c>
      <c r="E63" s="587">
        <v>-86.525000000000006</v>
      </c>
      <c r="F63" s="272">
        <v>-123.63800000000001</v>
      </c>
      <c r="G63" s="587">
        <v>183.84299999999999</v>
      </c>
      <c r="H63" s="272">
        <v>244.971</v>
      </c>
      <c r="I63" s="587">
        <v>-314.86399999999998</v>
      </c>
      <c r="J63" s="272">
        <v>-238.63</v>
      </c>
      <c r="K63" s="587">
        <v>0</v>
      </c>
      <c r="L63" s="272">
        <v>0</v>
      </c>
      <c r="M63" s="587">
        <v>290.74799999999999</v>
      </c>
      <c r="N63" s="272">
        <v>250.393</v>
      </c>
      <c r="O63" s="587">
        <v>0</v>
      </c>
      <c r="P63" s="272">
        <v>0</v>
      </c>
      <c r="Q63" s="587">
        <v>73.201999999999998</v>
      </c>
      <c r="R63" s="272">
        <v>133.096</v>
      </c>
    </row>
    <row r="64" spans="1:50">
      <c r="A64" s="160"/>
      <c r="B64" s="161" t="s">
        <v>373</v>
      </c>
      <c r="C64" s="587">
        <v>0</v>
      </c>
      <c r="D64" s="272">
        <v>0</v>
      </c>
      <c r="E64" s="587">
        <v>0</v>
      </c>
      <c r="F64" s="272">
        <v>0</v>
      </c>
      <c r="G64" s="587">
        <v>0</v>
      </c>
      <c r="H64" s="272">
        <v>0</v>
      </c>
      <c r="I64" s="587">
        <v>30.149000000000001</v>
      </c>
      <c r="J64" s="272">
        <v>26.8</v>
      </c>
      <c r="K64" s="587">
        <v>0</v>
      </c>
      <c r="L64" s="272">
        <v>0</v>
      </c>
      <c r="M64" s="587">
        <v>0</v>
      </c>
      <c r="N64" s="272">
        <v>0</v>
      </c>
      <c r="O64" s="587">
        <v>0</v>
      </c>
      <c r="P64" s="272">
        <v>0</v>
      </c>
      <c r="Q64" s="587">
        <v>30.149000000000001</v>
      </c>
      <c r="R64" s="272">
        <v>26.8</v>
      </c>
    </row>
    <row r="65" spans="1:50">
      <c r="A65" s="160"/>
      <c r="B65" s="161" t="s">
        <v>374</v>
      </c>
      <c r="C65" s="587">
        <v>0</v>
      </c>
      <c r="D65" s="272">
        <v>0</v>
      </c>
      <c r="E65" s="587">
        <v>0</v>
      </c>
      <c r="F65" s="272">
        <v>0</v>
      </c>
      <c r="G65" s="587">
        <v>-5.1999999999999998E-2</v>
      </c>
      <c r="H65" s="272">
        <v>-4.4999999999999998E-2</v>
      </c>
      <c r="I65" s="587">
        <v>0</v>
      </c>
      <c r="J65" s="272">
        <v>0</v>
      </c>
      <c r="K65" s="587">
        <v>0</v>
      </c>
      <c r="L65" s="272">
        <v>0</v>
      </c>
      <c r="M65" s="587">
        <v>0</v>
      </c>
      <c r="N65" s="272">
        <v>0</v>
      </c>
      <c r="O65" s="587">
        <v>0</v>
      </c>
      <c r="P65" s="272">
        <v>0</v>
      </c>
      <c r="Q65" s="587">
        <v>-5.1999999999999998E-2</v>
      </c>
      <c r="R65" s="272">
        <v>-4.4999999999999998E-2</v>
      </c>
    </row>
    <row r="66" spans="1:50">
      <c r="A66" s="160"/>
      <c r="B66" s="161" t="s">
        <v>375</v>
      </c>
      <c r="C66" s="587">
        <v>0</v>
      </c>
      <c r="D66" s="272">
        <v>0</v>
      </c>
      <c r="E66" s="582">
        <v>0</v>
      </c>
      <c r="F66" s="272">
        <v>0</v>
      </c>
      <c r="G66" s="582">
        <v>0</v>
      </c>
      <c r="H66" s="272">
        <v>0</v>
      </c>
      <c r="I66" s="582">
        <v>0</v>
      </c>
      <c r="J66" s="272">
        <v>0</v>
      </c>
      <c r="K66" s="582">
        <v>0</v>
      </c>
      <c r="L66" s="272">
        <v>0</v>
      </c>
      <c r="M66" s="582">
        <v>0</v>
      </c>
      <c r="N66" s="272">
        <v>0</v>
      </c>
      <c r="O66" s="582">
        <v>0</v>
      </c>
      <c r="P66" s="272">
        <v>0</v>
      </c>
      <c r="Q66" s="582">
        <v>0</v>
      </c>
      <c r="R66" s="272">
        <v>0</v>
      </c>
    </row>
    <row r="67" spans="1:50">
      <c r="A67" s="160"/>
      <c r="B67" s="161" t="s">
        <v>376</v>
      </c>
      <c r="C67" s="587">
        <v>0</v>
      </c>
      <c r="D67" s="272">
        <v>0</v>
      </c>
      <c r="E67" s="587">
        <v>7.5179999999999998</v>
      </c>
      <c r="F67" s="272">
        <v>12.234999999999999</v>
      </c>
      <c r="G67" s="587">
        <v>232.1</v>
      </c>
      <c r="H67" s="272">
        <v>176.10900000000001</v>
      </c>
      <c r="I67" s="587">
        <v>1916.5340000000001</v>
      </c>
      <c r="J67" s="272">
        <v>1722.47</v>
      </c>
      <c r="K67" s="587">
        <v>0</v>
      </c>
      <c r="L67" s="272">
        <v>0</v>
      </c>
      <c r="M67" s="587">
        <v>66.593999999999994</v>
      </c>
      <c r="N67" s="272">
        <v>66.599000000000004</v>
      </c>
      <c r="O67" s="587">
        <v>0</v>
      </c>
      <c r="P67" s="272">
        <v>0</v>
      </c>
      <c r="Q67" s="587">
        <v>2222.7460000000001</v>
      </c>
      <c r="R67" s="272">
        <v>1977.413</v>
      </c>
    </row>
    <row r="68" spans="1:50">
      <c r="Q68" s="169"/>
      <c r="R68" s="169"/>
      <c r="S68" s="169"/>
      <c r="T68" s="169"/>
      <c r="U68" s="169"/>
      <c r="V68" s="169"/>
      <c r="W68" s="169"/>
      <c r="X68" s="169"/>
      <c r="Y68" s="169"/>
      <c r="Z68" s="169"/>
      <c r="AA68" s="169"/>
    </row>
    <row r="69" spans="1:50">
      <c r="A69" s="172" t="s">
        <v>377</v>
      </c>
      <c r="B69" s="161"/>
      <c r="C69" s="587">
        <v>0</v>
      </c>
      <c r="D69" s="273">
        <v>0</v>
      </c>
      <c r="E69" s="587">
        <v>0</v>
      </c>
      <c r="F69" s="273">
        <v>0</v>
      </c>
      <c r="G69" s="587">
        <v>0</v>
      </c>
      <c r="H69" s="273">
        <v>0</v>
      </c>
      <c r="I69" s="587">
        <v>0</v>
      </c>
      <c r="J69" s="273">
        <v>0</v>
      </c>
      <c r="K69" s="587">
        <v>0</v>
      </c>
      <c r="L69" s="273">
        <v>0</v>
      </c>
      <c r="M69" s="587">
        <v>0</v>
      </c>
      <c r="N69" s="273">
        <v>0</v>
      </c>
      <c r="O69" s="587">
        <v>0</v>
      </c>
      <c r="P69" s="273">
        <v>0</v>
      </c>
      <c r="Q69" s="587">
        <v>0</v>
      </c>
      <c r="R69" s="273">
        <v>0</v>
      </c>
    </row>
    <row r="70" spans="1:50">
      <c r="Q70" s="169"/>
      <c r="R70" s="169"/>
      <c r="S70" s="169"/>
      <c r="T70" s="169"/>
      <c r="U70" s="169"/>
      <c r="V70" s="169"/>
      <c r="W70" s="169"/>
      <c r="X70" s="169"/>
      <c r="Y70" s="169"/>
      <c r="Z70" s="169"/>
      <c r="AA70" s="169"/>
      <c r="AB70" s="169"/>
      <c r="AC70" s="169"/>
      <c r="AD70" s="169"/>
      <c r="AE70" s="169"/>
      <c r="AF70" s="169"/>
      <c r="AG70" s="169"/>
    </row>
    <row r="71" spans="1:50">
      <c r="A71" s="158" t="s">
        <v>378</v>
      </c>
      <c r="B71" s="161"/>
      <c r="C71" s="596">
        <v>0</v>
      </c>
      <c r="D71" s="273">
        <v>0</v>
      </c>
      <c r="E71" s="596">
        <v>158.803</v>
      </c>
      <c r="F71" s="273">
        <v>165.60400000000001</v>
      </c>
      <c r="G71" s="596">
        <v>7100.3159999999998</v>
      </c>
      <c r="H71" s="273">
        <v>6141.5360000000001</v>
      </c>
      <c r="I71" s="596">
        <v>4185.6660000000002</v>
      </c>
      <c r="J71" s="273">
        <v>3517.5909999999999</v>
      </c>
      <c r="K71" s="596">
        <v>0</v>
      </c>
      <c r="L71" s="273">
        <v>0</v>
      </c>
      <c r="M71" s="596">
        <v>1630.722</v>
      </c>
      <c r="N71" s="273">
        <v>1617.711</v>
      </c>
      <c r="O71" s="596">
        <v>2E-3</v>
      </c>
      <c r="P71" s="273">
        <v>-0.41499999999999998</v>
      </c>
      <c r="Q71" s="596">
        <v>13075.509</v>
      </c>
      <c r="R71" s="273">
        <v>11442.027</v>
      </c>
    </row>
    <row r="72" spans="1:50">
      <c r="C72" s="157"/>
      <c r="D72" s="157"/>
      <c r="E72" s="157"/>
      <c r="F72" s="157"/>
      <c r="G72" s="157"/>
      <c r="H72" s="157"/>
      <c r="I72" s="157"/>
      <c r="J72" s="157"/>
      <c r="K72" s="157"/>
      <c r="L72" s="157"/>
      <c r="M72" s="157"/>
      <c r="N72" s="157"/>
      <c r="O72" s="157"/>
      <c r="P72" s="157"/>
      <c r="Q72" s="157"/>
      <c r="R72" s="157"/>
      <c r="S72" s="169"/>
      <c r="T72" s="169"/>
      <c r="U72" s="169"/>
      <c r="V72" s="169"/>
      <c r="W72" s="169"/>
      <c r="X72" s="169"/>
      <c r="Y72" s="169"/>
      <c r="Z72" s="169"/>
      <c r="AA72" s="169"/>
    </row>
    <row r="73" spans="1:50">
      <c r="C73" s="157"/>
      <c r="D73" s="157"/>
      <c r="E73" s="157"/>
      <c r="F73" s="157"/>
      <c r="G73" s="157"/>
      <c r="H73" s="157"/>
      <c r="I73" s="157"/>
      <c r="J73" s="157"/>
      <c r="K73" s="157"/>
      <c r="L73" s="157"/>
      <c r="M73" s="157"/>
      <c r="N73" s="157"/>
      <c r="O73" s="157"/>
      <c r="P73" s="157"/>
      <c r="Q73" s="157"/>
      <c r="R73" s="157"/>
      <c r="S73" s="169"/>
      <c r="T73" s="169"/>
      <c r="U73" s="169"/>
      <c r="V73" s="169"/>
      <c r="W73" s="169"/>
      <c r="X73" s="169"/>
      <c r="Y73" s="169"/>
      <c r="Z73" s="169"/>
      <c r="AA73" s="169"/>
    </row>
    <row r="74" spans="1:50" ht="12.75" customHeight="1">
      <c r="C74" s="939" t="s">
        <v>420</v>
      </c>
      <c r="D74" s="810"/>
      <c r="E74" s="810"/>
      <c r="F74" s="810"/>
      <c r="G74" s="810"/>
      <c r="H74" s="810"/>
      <c r="I74" s="810"/>
      <c r="J74" s="810"/>
      <c r="K74" s="810"/>
      <c r="L74" s="810"/>
      <c r="M74" s="810"/>
      <c r="N74" s="810"/>
      <c r="O74" s="810"/>
      <c r="P74" s="810"/>
      <c r="Q74" s="810"/>
      <c r="R74" s="810"/>
      <c r="S74" s="810"/>
      <c r="T74" s="810"/>
      <c r="U74" s="810"/>
      <c r="V74" s="810"/>
      <c r="W74" s="810"/>
      <c r="X74" s="810"/>
      <c r="Y74" s="810"/>
      <c r="Z74" s="810"/>
      <c r="AA74" s="810"/>
      <c r="AB74" s="810"/>
      <c r="AC74" s="810"/>
      <c r="AD74" s="810"/>
      <c r="AE74" s="810"/>
      <c r="AF74" s="810"/>
      <c r="AG74" s="810"/>
      <c r="AH74" s="810"/>
    </row>
    <row r="75" spans="1:50" ht="12.75" customHeight="1">
      <c r="A75" s="913" t="s">
        <v>0</v>
      </c>
      <c r="B75" s="914"/>
      <c r="C75" s="907" t="s">
        <v>223</v>
      </c>
      <c r="D75" s="923"/>
      <c r="E75" s="923"/>
      <c r="F75" s="908"/>
      <c r="G75" s="907" t="s">
        <v>5</v>
      </c>
      <c r="H75" s="923"/>
      <c r="I75" s="923"/>
      <c r="J75" s="908"/>
      <c r="K75" s="907" t="s">
        <v>6</v>
      </c>
      <c r="L75" s="923"/>
      <c r="M75" s="923"/>
      <c r="N75" s="908"/>
      <c r="O75" s="907" t="s">
        <v>7</v>
      </c>
      <c r="P75" s="923"/>
      <c r="Q75" s="923"/>
      <c r="R75" s="908"/>
      <c r="S75" s="907" t="s">
        <v>14</v>
      </c>
      <c r="T75" s="923"/>
      <c r="U75" s="923"/>
      <c r="V75" s="908"/>
      <c r="W75" s="907" t="s">
        <v>44</v>
      </c>
      <c r="X75" s="923"/>
      <c r="Y75" s="923"/>
      <c r="Z75" s="908"/>
      <c r="AA75" s="907" t="s">
        <v>325</v>
      </c>
      <c r="AB75" s="923"/>
      <c r="AC75" s="923"/>
      <c r="AD75" s="908"/>
      <c r="AE75" s="907" t="s">
        <v>47</v>
      </c>
      <c r="AF75" s="923"/>
      <c r="AG75" s="923"/>
      <c r="AH75" s="908"/>
    </row>
    <row r="76" spans="1:50" ht="12.75" customHeight="1">
      <c r="A76" s="683"/>
      <c r="B76" s="684"/>
      <c r="C76" s="907" t="s">
        <v>11</v>
      </c>
      <c r="D76" s="908"/>
      <c r="E76" s="907" t="s">
        <v>12</v>
      </c>
      <c r="F76" s="908"/>
      <c r="G76" s="907" t="s">
        <v>11</v>
      </c>
      <c r="H76" s="908"/>
      <c r="I76" s="907" t="s">
        <v>12</v>
      </c>
      <c r="J76" s="908"/>
      <c r="K76" s="907" t="s">
        <v>11</v>
      </c>
      <c r="L76" s="908"/>
      <c r="M76" s="907" t="s">
        <v>12</v>
      </c>
      <c r="N76" s="908"/>
      <c r="O76" s="907" t="s">
        <v>11</v>
      </c>
      <c r="P76" s="908"/>
      <c r="Q76" s="907" t="s">
        <v>12</v>
      </c>
      <c r="R76" s="908"/>
      <c r="S76" s="907" t="s">
        <v>11</v>
      </c>
      <c r="T76" s="908"/>
      <c r="U76" s="907" t="s">
        <v>12</v>
      </c>
      <c r="V76" s="908"/>
      <c r="W76" s="907" t="s">
        <v>11</v>
      </c>
      <c r="X76" s="908"/>
      <c r="Y76" s="907" t="s">
        <v>12</v>
      </c>
      <c r="Z76" s="908"/>
      <c r="AA76" s="907" t="s">
        <v>11</v>
      </c>
      <c r="AB76" s="908"/>
      <c r="AC76" s="907" t="s">
        <v>12</v>
      </c>
      <c r="AD76" s="908"/>
      <c r="AE76" s="907" t="s">
        <v>11</v>
      </c>
      <c r="AF76" s="908"/>
      <c r="AG76" s="907" t="s">
        <v>12</v>
      </c>
      <c r="AH76" s="908"/>
    </row>
    <row r="77" spans="1:50" ht="12" customHeight="1">
      <c r="A77" s="909"/>
      <c r="B77" s="910"/>
      <c r="C77" s="805" t="s">
        <v>476</v>
      </c>
      <c r="D77" s="804" t="s">
        <v>477</v>
      </c>
      <c r="E77" s="583" t="s">
        <v>471</v>
      </c>
      <c r="F77" s="268" t="s">
        <v>472</v>
      </c>
      <c r="G77" s="805" t="s">
        <v>476</v>
      </c>
      <c r="H77" s="804" t="s">
        <v>477</v>
      </c>
      <c r="I77" s="583" t="s">
        <v>471</v>
      </c>
      <c r="J77" s="268" t="s">
        <v>472</v>
      </c>
      <c r="K77" s="805" t="s">
        <v>476</v>
      </c>
      <c r="L77" s="804" t="s">
        <v>477</v>
      </c>
      <c r="M77" s="583" t="s">
        <v>471</v>
      </c>
      <c r="N77" s="268" t="s">
        <v>472</v>
      </c>
      <c r="O77" s="805" t="s">
        <v>476</v>
      </c>
      <c r="P77" s="804" t="s">
        <v>477</v>
      </c>
      <c r="Q77" s="583" t="s">
        <v>471</v>
      </c>
      <c r="R77" s="268" t="s">
        <v>472</v>
      </c>
      <c r="S77" s="805" t="s">
        <v>476</v>
      </c>
      <c r="T77" s="804" t="s">
        <v>477</v>
      </c>
      <c r="U77" s="583" t="s">
        <v>471</v>
      </c>
      <c r="V77" s="268" t="s">
        <v>472</v>
      </c>
      <c r="W77" s="805" t="s">
        <v>476</v>
      </c>
      <c r="X77" s="804" t="s">
        <v>477</v>
      </c>
      <c r="Y77" s="583" t="s">
        <v>471</v>
      </c>
      <c r="Z77" s="268" t="s">
        <v>472</v>
      </c>
      <c r="AA77" s="805" t="s">
        <v>476</v>
      </c>
      <c r="AB77" s="804" t="s">
        <v>477</v>
      </c>
      <c r="AC77" s="583" t="s">
        <v>471</v>
      </c>
      <c r="AD77" s="268" t="s">
        <v>472</v>
      </c>
      <c r="AE77" s="805" t="s">
        <v>476</v>
      </c>
      <c r="AF77" s="804" t="s">
        <v>477</v>
      </c>
      <c r="AG77" s="583" t="s">
        <v>471</v>
      </c>
      <c r="AH77" s="268" t="s">
        <v>472</v>
      </c>
      <c r="AI77" s="169"/>
    </row>
    <row r="78" spans="1:50">
      <c r="A78" s="911"/>
      <c r="B78" s="912"/>
      <c r="C78" s="584" t="s">
        <v>222</v>
      </c>
      <c r="D78" s="269" t="s">
        <v>222</v>
      </c>
      <c r="E78" s="584" t="s">
        <v>222</v>
      </c>
      <c r="F78" s="269" t="s">
        <v>222</v>
      </c>
      <c r="G78" s="584" t="s">
        <v>222</v>
      </c>
      <c r="H78" s="704" t="s">
        <v>222</v>
      </c>
      <c r="I78" s="584" t="s">
        <v>222</v>
      </c>
      <c r="J78" s="269" t="s">
        <v>222</v>
      </c>
      <c r="K78" s="584" t="s">
        <v>222</v>
      </c>
      <c r="L78" s="269" t="s">
        <v>222</v>
      </c>
      <c r="M78" s="584" t="s">
        <v>222</v>
      </c>
      <c r="N78" s="269" t="s">
        <v>222</v>
      </c>
      <c r="O78" s="584" t="s">
        <v>222</v>
      </c>
      <c r="P78" s="269" t="s">
        <v>222</v>
      </c>
      <c r="Q78" s="584" t="s">
        <v>222</v>
      </c>
      <c r="R78" s="269" t="s">
        <v>222</v>
      </c>
      <c r="S78" s="584" t="s">
        <v>222</v>
      </c>
      <c r="T78" s="269" t="s">
        <v>222</v>
      </c>
      <c r="U78" s="584" t="s">
        <v>222</v>
      </c>
      <c r="V78" s="269" t="s">
        <v>222</v>
      </c>
      <c r="W78" s="584" t="s">
        <v>222</v>
      </c>
      <c r="X78" s="269" t="s">
        <v>222</v>
      </c>
      <c r="Y78" s="584" t="s">
        <v>222</v>
      </c>
      <c r="Z78" s="269" t="s">
        <v>222</v>
      </c>
      <c r="AA78" s="584" t="s">
        <v>222</v>
      </c>
      <c r="AB78" s="269" t="s">
        <v>222</v>
      </c>
      <c r="AC78" s="584" t="s">
        <v>222</v>
      </c>
      <c r="AD78" s="269" t="s">
        <v>222</v>
      </c>
      <c r="AE78" s="584" t="s">
        <v>222</v>
      </c>
      <c r="AF78" s="269" t="s">
        <v>222</v>
      </c>
      <c r="AG78" s="584" t="s">
        <v>222</v>
      </c>
      <c r="AH78" s="269" t="s">
        <v>222</v>
      </c>
    </row>
    <row r="79" spans="1:50" s="144" customFormat="1">
      <c r="A79" s="158" t="s">
        <v>379</v>
      </c>
      <c r="B79" s="181"/>
      <c r="C79" s="596">
        <v>0</v>
      </c>
      <c r="D79" s="590">
        <v>0</v>
      </c>
      <c r="E79" s="596">
        <v>0</v>
      </c>
      <c r="F79" s="590">
        <v>0</v>
      </c>
      <c r="G79" s="596">
        <v>36.707000000000001</v>
      </c>
      <c r="H79" s="590">
        <v>41.936</v>
      </c>
      <c r="I79" s="596">
        <v>9.3160000000000025</v>
      </c>
      <c r="J79" s="590">
        <v>18.715</v>
      </c>
      <c r="K79" s="596">
        <v>965.78899999999999</v>
      </c>
      <c r="L79" s="590">
        <v>867.97699999999998</v>
      </c>
      <c r="M79" s="596">
        <v>358.14499999999998</v>
      </c>
      <c r="N79" s="590">
        <v>294.63599999999997</v>
      </c>
      <c r="O79" s="596">
        <v>1222.5830000000001</v>
      </c>
      <c r="P79" s="590">
        <v>1360.135</v>
      </c>
      <c r="Q79" s="596">
        <v>428.60800000000006</v>
      </c>
      <c r="R79" s="590">
        <v>458.26300000000003</v>
      </c>
      <c r="S79" s="596">
        <v>0</v>
      </c>
      <c r="T79" s="590">
        <v>0</v>
      </c>
      <c r="U79" s="596">
        <v>0</v>
      </c>
      <c r="V79" s="590">
        <v>0</v>
      </c>
      <c r="W79" s="596">
        <v>253.054</v>
      </c>
      <c r="X79" s="590">
        <v>255.43899999999999</v>
      </c>
      <c r="Y79" s="596">
        <v>88.460000000000008</v>
      </c>
      <c r="Z79" s="590">
        <v>92.066999999999979</v>
      </c>
      <c r="AA79" s="596">
        <v>-2.5000000000000001E-2</v>
      </c>
      <c r="AB79" s="590">
        <v>-2.1000000000000001E-2</v>
      </c>
      <c r="AC79" s="596">
        <v>-1.0000000000000009E-3</v>
      </c>
      <c r="AD79" s="590">
        <v>9.9999999999999742E-4</v>
      </c>
      <c r="AE79" s="596">
        <v>2478.1080000000002</v>
      </c>
      <c r="AF79" s="590">
        <v>2525.4659999999999</v>
      </c>
      <c r="AG79" s="596">
        <v>884.52800000000025</v>
      </c>
      <c r="AH79" s="590">
        <v>863.68199999999979</v>
      </c>
      <c r="AI79" s="686"/>
      <c r="AJ79"/>
      <c r="AK79"/>
      <c r="AL79"/>
      <c r="AM79"/>
      <c r="AN79"/>
      <c r="AO79"/>
      <c r="AP79"/>
      <c r="AQ79"/>
      <c r="AR79"/>
      <c r="AS79"/>
      <c r="AT79"/>
      <c r="AU79"/>
      <c r="AV79"/>
      <c r="AW79"/>
      <c r="AX79"/>
    </row>
    <row r="80" spans="1:50">
      <c r="A80" s="164"/>
      <c r="B80" s="165" t="s">
        <v>64</v>
      </c>
      <c r="C80" s="587">
        <v>0</v>
      </c>
      <c r="D80" s="591">
        <v>0</v>
      </c>
      <c r="E80" s="587">
        <v>0</v>
      </c>
      <c r="F80" s="591">
        <v>0</v>
      </c>
      <c r="G80" s="587">
        <v>36.707000000000001</v>
      </c>
      <c r="H80" s="591">
        <v>41.91</v>
      </c>
      <c r="I80" s="587">
        <v>9.3160000000000025</v>
      </c>
      <c r="J80" s="591">
        <v>18.713999999999995</v>
      </c>
      <c r="K80" s="587">
        <v>960.39300000000003</v>
      </c>
      <c r="L80" s="591">
        <v>856.202</v>
      </c>
      <c r="M80" s="587">
        <v>357.61300000000006</v>
      </c>
      <c r="N80" s="591">
        <v>294.34900000000005</v>
      </c>
      <c r="O80" s="587">
        <v>1200.92</v>
      </c>
      <c r="P80" s="591">
        <v>1350.962</v>
      </c>
      <c r="Q80" s="587">
        <v>424.18700000000013</v>
      </c>
      <c r="R80" s="591">
        <v>453.84399999999994</v>
      </c>
      <c r="S80" s="587">
        <v>0</v>
      </c>
      <c r="T80" s="591">
        <v>0</v>
      </c>
      <c r="U80" s="587">
        <v>0</v>
      </c>
      <c r="V80" s="591">
        <v>0</v>
      </c>
      <c r="W80" s="587">
        <v>252.96700000000001</v>
      </c>
      <c r="X80" s="591">
        <v>255.33500000000001</v>
      </c>
      <c r="Y80" s="587">
        <v>88.431000000000012</v>
      </c>
      <c r="Z80" s="591">
        <v>92.052999999999997</v>
      </c>
      <c r="AA80" s="587">
        <v>-2.5000000000000001E-2</v>
      </c>
      <c r="AB80" s="591">
        <v>0</v>
      </c>
      <c r="AC80" s="587">
        <v>-1.0000000000000009E-3</v>
      </c>
      <c r="AD80" s="591">
        <v>0</v>
      </c>
      <c r="AE80" s="587">
        <v>2450.962</v>
      </c>
      <c r="AF80" s="591">
        <v>2504.4090000000001</v>
      </c>
      <c r="AG80" s="587">
        <v>879.54600000000005</v>
      </c>
      <c r="AH80" s="591">
        <v>858.96</v>
      </c>
    </row>
    <row r="81" spans="1:50">
      <c r="A81" s="164"/>
      <c r="B81" s="171" t="s">
        <v>421</v>
      </c>
      <c r="C81" s="587">
        <v>0</v>
      </c>
      <c r="D81" s="591">
        <v>0</v>
      </c>
      <c r="E81" s="587">
        <v>0</v>
      </c>
      <c r="F81" s="591">
        <v>0</v>
      </c>
      <c r="G81" s="587">
        <v>34.215000000000003</v>
      </c>
      <c r="H81" s="591">
        <v>35.832000000000001</v>
      </c>
      <c r="I81" s="587">
        <v>8.897000000000002</v>
      </c>
      <c r="J81" s="591">
        <v>14.577000000000002</v>
      </c>
      <c r="K81" s="587">
        <v>960.02200000000005</v>
      </c>
      <c r="L81" s="591">
        <v>856.10299999999995</v>
      </c>
      <c r="M81" s="587">
        <v>357.54700000000003</v>
      </c>
      <c r="N81" s="591">
        <v>294.34799999999996</v>
      </c>
      <c r="O81" s="587">
        <v>1188.498</v>
      </c>
      <c r="P81" s="591">
        <v>1336.443</v>
      </c>
      <c r="Q81" s="587">
        <v>419.91500000000008</v>
      </c>
      <c r="R81" s="591">
        <v>448.85199999999998</v>
      </c>
      <c r="S81" s="587">
        <v>0</v>
      </c>
      <c r="T81" s="591">
        <v>0</v>
      </c>
      <c r="U81" s="587">
        <v>0</v>
      </c>
      <c r="V81" s="591">
        <v>0</v>
      </c>
      <c r="W81" s="587">
        <v>252.792</v>
      </c>
      <c r="X81" s="591">
        <v>255.18299999999999</v>
      </c>
      <c r="Y81" s="587">
        <v>88.522999999999996</v>
      </c>
      <c r="Z81" s="591">
        <v>92.007999999999981</v>
      </c>
      <c r="AA81" s="587">
        <v>0</v>
      </c>
      <c r="AB81" s="591">
        <v>0</v>
      </c>
      <c r="AC81" s="587">
        <v>0</v>
      </c>
      <c r="AD81" s="591">
        <v>0</v>
      </c>
      <c r="AE81" s="587">
        <v>2435.527</v>
      </c>
      <c r="AF81" s="591">
        <v>2483.5610000000001</v>
      </c>
      <c r="AG81" s="587">
        <v>874.88200000000006</v>
      </c>
      <c r="AH81" s="591">
        <v>849.78500000000008</v>
      </c>
      <c r="AI81" s="169"/>
    </row>
    <row r="82" spans="1:50">
      <c r="A82" s="164"/>
      <c r="B82" s="171" t="s">
        <v>422</v>
      </c>
      <c r="C82" s="587">
        <v>0</v>
      </c>
      <c r="D82" s="591">
        <v>0</v>
      </c>
      <c r="E82" s="587">
        <v>0</v>
      </c>
      <c r="F82" s="591">
        <v>0</v>
      </c>
      <c r="G82" s="587">
        <v>2.9000000000000001E-2</v>
      </c>
      <c r="H82" s="591">
        <v>2.1000000000000001E-2</v>
      </c>
      <c r="I82" s="587">
        <v>-4.0000000000000001E-3</v>
      </c>
      <c r="J82" s="591">
        <v>-9.9999999999999742E-4</v>
      </c>
      <c r="K82" s="587">
        <v>9.8000000000000004E-2</v>
      </c>
      <c r="L82" s="591">
        <v>9.9000000000000005E-2</v>
      </c>
      <c r="M82" s="587">
        <v>2.0000000000000018E-3</v>
      </c>
      <c r="N82" s="591">
        <v>1.0000000000000009E-3</v>
      </c>
      <c r="O82" s="587">
        <v>12.343999999999999</v>
      </c>
      <c r="P82" s="591">
        <v>14.433999999999999</v>
      </c>
      <c r="Q82" s="587">
        <v>4.2449999999999992</v>
      </c>
      <c r="R82" s="591">
        <v>4.9659999999999993</v>
      </c>
      <c r="S82" s="587">
        <v>0</v>
      </c>
      <c r="T82" s="591">
        <v>0</v>
      </c>
      <c r="U82" s="587">
        <v>0</v>
      </c>
      <c r="V82" s="591">
        <v>0</v>
      </c>
      <c r="W82" s="587">
        <v>0.04</v>
      </c>
      <c r="X82" s="591">
        <v>1.2E-2</v>
      </c>
      <c r="Y82" s="587">
        <v>-0.13799999999999998</v>
      </c>
      <c r="Z82" s="591">
        <v>0</v>
      </c>
      <c r="AA82" s="587">
        <v>0</v>
      </c>
      <c r="AB82" s="591">
        <v>0</v>
      </c>
      <c r="AC82" s="587">
        <v>0</v>
      </c>
      <c r="AD82" s="591">
        <v>0</v>
      </c>
      <c r="AE82" s="587">
        <v>12.510999999999999</v>
      </c>
      <c r="AF82" s="591">
        <v>14.566000000000001</v>
      </c>
      <c r="AG82" s="587">
        <v>4.1049999999999986</v>
      </c>
      <c r="AH82" s="591">
        <v>4.9660000000000011</v>
      </c>
    </row>
    <row r="83" spans="1:50">
      <c r="A83" s="164"/>
      <c r="B83" s="171" t="s">
        <v>423</v>
      </c>
      <c r="C83" s="587">
        <v>0</v>
      </c>
      <c r="D83" s="591">
        <v>0</v>
      </c>
      <c r="E83" s="587">
        <v>0</v>
      </c>
      <c r="F83" s="591">
        <v>0</v>
      </c>
      <c r="G83" s="587">
        <v>2.4630000000000001</v>
      </c>
      <c r="H83" s="591">
        <v>6.0570000000000004</v>
      </c>
      <c r="I83" s="587">
        <v>0.42300000000000004</v>
      </c>
      <c r="J83" s="591">
        <v>4.1379999999999999</v>
      </c>
      <c r="K83" s="587">
        <v>0.27300000000000002</v>
      </c>
      <c r="L83" s="591">
        <v>0</v>
      </c>
      <c r="M83" s="587">
        <v>6.4000000000000029E-2</v>
      </c>
      <c r="N83" s="591">
        <v>0</v>
      </c>
      <c r="O83" s="587">
        <v>7.8E-2</v>
      </c>
      <c r="P83" s="591">
        <v>8.5000000000000006E-2</v>
      </c>
      <c r="Q83" s="587">
        <v>2.7000000000000003E-2</v>
      </c>
      <c r="R83" s="591">
        <v>2.6000000000000009E-2</v>
      </c>
      <c r="S83" s="587">
        <v>0</v>
      </c>
      <c r="T83" s="591">
        <v>0</v>
      </c>
      <c r="U83" s="587">
        <v>0</v>
      </c>
      <c r="V83" s="591">
        <v>0</v>
      </c>
      <c r="W83" s="587">
        <v>0.13500000000000001</v>
      </c>
      <c r="X83" s="591">
        <v>0.14000000000000001</v>
      </c>
      <c r="Y83" s="587">
        <v>4.6000000000000013E-2</v>
      </c>
      <c r="Z83" s="591">
        <v>4.5000000000000012E-2</v>
      </c>
      <c r="AA83" s="587">
        <v>-2.5000000000000001E-2</v>
      </c>
      <c r="AB83" s="591">
        <v>0</v>
      </c>
      <c r="AC83" s="587">
        <v>-1.0000000000000009E-3</v>
      </c>
      <c r="AD83" s="591">
        <v>0</v>
      </c>
      <c r="AE83" s="587">
        <v>2.9239999999999999</v>
      </c>
      <c r="AF83" s="591">
        <v>6.282</v>
      </c>
      <c r="AG83" s="587">
        <v>0.55899999999999972</v>
      </c>
      <c r="AH83" s="591">
        <v>4.2089999999999996</v>
      </c>
      <c r="AI83" s="169"/>
    </row>
    <row r="84" spans="1:50">
      <c r="A84" s="164"/>
      <c r="B84" s="165" t="s">
        <v>65</v>
      </c>
      <c r="C84" s="587">
        <v>0</v>
      </c>
      <c r="D84" s="591">
        <v>0</v>
      </c>
      <c r="E84" s="587">
        <v>0</v>
      </c>
      <c r="F84" s="591">
        <v>0</v>
      </c>
      <c r="G84" s="587">
        <v>0</v>
      </c>
      <c r="H84" s="591">
        <v>2.5999999999999999E-2</v>
      </c>
      <c r="I84" s="587">
        <v>0</v>
      </c>
      <c r="J84" s="591">
        <v>9.9999999999999742E-4</v>
      </c>
      <c r="K84" s="587">
        <v>5.3959999999999999</v>
      </c>
      <c r="L84" s="591">
        <v>11.775</v>
      </c>
      <c r="M84" s="587">
        <v>0.53200000000000003</v>
      </c>
      <c r="N84" s="591">
        <v>0.28700000000000081</v>
      </c>
      <c r="O84" s="587">
        <v>21.663</v>
      </c>
      <c r="P84" s="591">
        <v>9.173</v>
      </c>
      <c r="Q84" s="587">
        <v>4.4209999999999994</v>
      </c>
      <c r="R84" s="591">
        <v>4.4190000000000005</v>
      </c>
      <c r="S84" s="587">
        <v>0</v>
      </c>
      <c r="T84" s="591">
        <v>0</v>
      </c>
      <c r="U84" s="587">
        <v>0</v>
      </c>
      <c r="V84" s="591">
        <v>0</v>
      </c>
      <c r="W84" s="587">
        <v>8.6999999999999994E-2</v>
      </c>
      <c r="X84" s="591">
        <v>0.104</v>
      </c>
      <c r="Y84" s="587">
        <v>2.8999999999999991E-2</v>
      </c>
      <c r="Z84" s="591">
        <v>1.3999999999999999E-2</v>
      </c>
      <c r="AA84" s="587">
        <v>0</v>
      </c>
      <c r="AB84" s="591">
        <v>-2.1000000000000001E-2</v>
      </c>
      <c r="AC84" s="587">
        <v>0</v>
      </c>
      <c r="AD84" s="591">
        <v>9.9999999999999742E-4</v>
      </c>
      <c r="AE84" s="587">
        <v>27.146000000000001</v>
      </c>
      <c r="AF84" s="591">
        <v>21.056999999999999</v>
      </c>
      <c r="AG84" s="587">
        <v>4.9819999999999993</v>
      </c>
      <c r="AH84" s="591">
        <v>4.7219999999999978</v>
      </c>
    </row>
    <row r="85" spans="1:50">
      <c r="E85" s="702"/>
      <c r="F85" s="702"/>
      <c r="H85" s="793"/>
      <c r="I85" s="702"/>
      <c r="J85" s="702"/>
      <c r="M85" s="702"/>
      <c r="N85" s="702"/>
      <c r="Q85" s="702"/>
      <c r="R85" s="702"/>
      <c r="S85" s="169"/>
      <c r="T85" s="169"/>
      <c r="U85" s="702"/>
      <c r="V85" s="702"/>
      <c r="W85" s="169"/>
      <c r="X85" s="169"/>
      <c r="Y85" s="702"/>
      <c r="Z85" s="702"/>
      <c r="AA85" s="169"/>
      <c r="AB85" s="169"/>
      <c r="AC85" s="702"/>
      <c r="AD85" s="702"/>
      <c r="AE85" s="169"/>
      <c r="AF85" s="169"/>
      <c r="AG85" s="702"/>
      <c r="AH85" s="702"/>
      <c r="AI85" s="169"/>
    </row>
    <row r="86" spans="1:50" s="144" customFormat="1">
      <c r="A86" s="158" t="s">
        <v>383</v>
      </c>
      <c r="B86" s="166"/>
      <c r="C86" s="596">
        <v>0</v>
      </c>
      <c r="D86" s="590">
        <v>0</v>
      </c>
      <c r="E86" s="596">
        <v>0</v>
      </c>
      <c r="F86" s="590">
        <v>0</v>
      </c>
      <c r="G86" s="596">
        <v>-3.133</v>
      </c>
      <c r="H86" s="590">
        <v>-3.91</v>
      </c>
      <c r="I86" s="596">
        <v>-0.53399999999999981</v>
      </c>
      <c r="J86" s="590">
        <v>-1.7440000000000002</v>
      </c>
      <c r="K86" s="596">
        <v>-450.33800000000002</v>
      </c>
      <c r="L86" s="590">
        <v>-276.2</v>
      </c>
      <c r="M86" s="596">
        <v>-168.08600000000001</v>
      </c>
      <c r="N86" s="590">
        <v>-104.60399999999998</v>
      </c>
      <c r="O86" s="596">
        <v>-506.72199999999998</v>
      </c>
      <c r="P86" s="590">
        <v>-766.18899999999996</v>
      </c>
      <c r="Q86" s="596">
        <v>-172.79899999999998</v>
      </c>
      <c r="R86" s="590">
        <v>-280.18199999999996</v>
      </c>
      <c r="S86" s="596">
        <v>0</v>
      </c>
      <c r="T86" s="590">
        <v>0</v>
      </c>
      <c r="U86" s="596">
        <v>0</v>
      </c>
      <c r="V86" s="590">
        <v>0</v>
      </c>
      <c r="W86" s="596">
        <v>-72.653999999999996</v>
      </c>
      <c r="X86" s="590">
        <v>-106.387</v>
      </c>
      <c r="Y86" s="596">
        <v>-23.646999999999998</v>
      </c>
      <c r="Z86" s="590">
        <v>-23.679000000000002</v>
      </c>
      <c r="AA86" s="596">
        <v>2.5000000000000001E-2</v>
      </c>
      <c r="AB86" s="590">
        <v>0</v>
      </c>
      <c r="AC86" s="596">
        <v>1.0000000000000009E-3</v>
      </c>
      <c r="AD86" s="590">
        <v>0</v>
      </c>
      <c r="AE86" s="596">
        <v>-1032.8219999999999</v>
      </c>
      <c r="AF86" s="590">
        <v>-1152.6859999999999</v>
      </c>
      <c r="AG86" s="596">
        <v>-365.06499999999994</v>
      </c>
      <c r="AH86" s="590">
        <v>-410.20899999999995</v>
      </c>
      <c r="AJ86"/>
      <c r="AK86"/>
      <c r="AL86"/>
      <c r="AM86"/>
      <c r="AN86"/>
      <c r="AO86"/>
      <c r="AP86"/>
      <c r="AQ86"/>
      <c r="AR86"/>
      <c r="AS86"/>
      <c r="AT86"/>
      <c r="AU86"/>
      <c r="AV86"/>
      <c r="AW86"/>
      <c r="AX86"/>
    </row>
    <row r="87" spans="1:50">
      <c r="A87" s="164"/>
      <c r="B87" s="171" t="s">
        <v>384</v>
      </c>
      <c r="C87" s="587">
        <v>0</v>
      </c>
      <c r="D87" s="591">
        <v>0</v>
      </c>
      <c r="E87" s="587">
        <v>0</v>
      </c>
      <c r="F87" s="591">
        <v>0</v>
      </c>
      <c r="G87" s="587">
        <v>-0.08</v>
      </c>
      <c r="H87" s="591">
        <v>-8.4000000000000005E-2</v>
      </c>
      <c r="I87" s="587">
        <v>-5.2000000000000005E-2</v>
      </c>
      <c r="J87" s="591">
        <v>-2.7000000000000003E-2</v>
      </c>
      <c r="K87" s="587">
        <v>-379.16800000000001</v>
      </c>
      <c r="L87" s="591">
        <v>-204.87899999999999</v>
      </c>
      <c r="M87" s="587">
        <v>-142.517</v>
      </c>
      <c r="N87" s="591">
        <v>-81.316999999999993</v>
      </c>
      <c r="O87" s="587">
        <v>-341.97800000000001</v>
      </c>
      <c r="P87" s="591">
        <v>-562.32799999999997</v>
      </c>
      <c r="Q87" s="587">
        <v>-117.78700000000001</v>
      </c>
      <c r="R87" s="591">
        <v>-216.28399999999999</v>
      </c>
      <c r="S87" s="587">
        <v>0</v>
      </c>
      <c r="T87" s="591">
        <v>0</v>
      </c>
      <c r="U87" s="587">
        <v>0</v>
      </c>
      <c r="V87" s="591">
        <v>0</v>
      </c>
      <c r="W87" s="587">
        <v>-53.811</v>
      </c>
      <c r="X87" s="591">
        <v>-86.369</v>
      </c>
      <c r="Y87" s="587">
        <v>-16.914999999999999</v>
      </c>
      <c r="Z87" s="591">
        <v>-16.334000000000003</v>
      </c>
      <c r="AA87" s="587">
        <v>2.5000000000000001E-2</v>
      </c>
      <c r="AB87" s="591">
        <v>0</v>
      </c>
      <c r="AC87" s="587">
        <v>1.0000000000000009E-3</v>
      </c>
      <c r="AD87" s="591">
        <v>0</v>
      </c>
      <c r="AE87" s="587">
        <v>-775.01199999999994</v>
      </c>
      <c r="AF87" s="591">
        <v>-853.66</v>
      </c>
      <c r="AG87" s="587">
        <v>-277.26999999999992</v>
      </c>
      <c r="AH87" s="591">
        <v>-313.96199999999999</v>
      </c>
    </row>
    <row r="88" spans="1:50">
      <c r="A88" s="164"/>
      <c r="B88" s="171" t="s">
        <v>385</v>
      </c>
      <c r="C88" s="587">
        <v>0</v>
      </c>
      <c r="D88" s="591">
        <v>0</v>
      </c>
      <c r="E88" s="587">
        <v>0</v>
      </c>
      <c r="F88" s="591">
        <v>0</v>
      </c>
      <c r="G88" s="587">
        <v>0</v>
      </c>
      <c r="H88" s="591">
        <v>0</v>
      </c>
      <c r="I88" s="587">
        <v>0</v>
      </c>
      <c r="J88" s="591">
        <v>0</v>
      </c>
      <c r="K88" s="587">
        <v>-3.0000000000000001E-3</v>
      </c>
      <c r="L88" s="591">
        <v>-3.0000000000000001E-3</v>
      </c>
      <c r="M88" s="587">
        <v>-1E-3</v>
      </c>
      <c r="N88" s="591">
        <v>-1E-3</v>
      </c>
      <c r="O88" s="587">
        <v>-15.967000000000001</v>
      </c>
      <c r="P88" s="591">
        <v>-53.271999999999998</v>
      </c>
      <c r="Q88" s="587">
        <v>-4.09</v>
      </c>
      <c r="R88" s="591">
        <v>-14.881999999999998</v>
      </c>
      <c r="S88" s="587">
        <v>0</v>
      </c>
      <c r="T88" s="591">
        <v>0</v>
      </c>
      <c r="U88" s="587">
        <v>0</v>
      </c>
      <c r="V88" s="591">
        <v>0</v>
      </c>
      <c r="W88" s="587">
        <v>0</v>
      </c>
      <c r="X88" s="591">
        <v>0</v>
      </c>
      <c r="Y88" s="587">
        <v>0</v>
      </c>
      <c r="Z88" s="591">
        <v>0</v>
      </c>
      <c r="AA88" s="587">
        <v>0</v>
      </c>
      <c r="AB88" s="591">
        <v>0</v>
      </c>
      <c r="AC88" s="587">
        <v>0</v>
      </c>
      <c r="AD88" s="591">
        <v>0</v>
      </c>
      <c r="AE88" s="587">
        <v>-15.97</v>
      </c>
      <c r="AF88" s="591">
        <v>-53.274999999999999</v>
      </c>
      <c r="AG88" s="587">
        <v>-4.0910000000000011</v>
      </c>
      <c r="AH88" s="591">
        <v>-14.882999999999996</v>
      </c>
    </row>
    <row r="89" spans="1:50">
      <c r="A89" s="164"/>
      <c r="B89" s="171" t="s">
        <v>69</v>
      </c>
      <c r="C89" s="587">
        <v>0</v>
      </c>
      <c r="D89" s="591">
        <v>0</v>
      </c>
      <c r="E89" s="587">
        <v>0</v>
      </c>
      <c r="F89" s="591">
        <v>0</v>
      </c>
      <c r="G89" s="587">
        <v>0</v>
      </c>
      <c r="H89" s="591">
        <v>7.0000000000000001E-3</v>
      </c>
      <c r="I89" s="587">
        <v>0</v>
      </c>
      <c r="J89" s="591">
        <v>-5.0000000000000001E-3</v>
      </c>
      <c r="K89" s="587">
        <v>-69.534999999999997</v>
      </c>
      <c r="L89" s="591">
        <v>-71.131</v>
      </c>
      <c r="M89" s="587">
        <v>-24.876999999999995</v>
      </c>
      <c r="N89" s="591">
        <v>-22.966000000000001</v>
      </c>
      <c r="O89" s="587">
        <v>-92.662999999999997</v>
      </c>
      <c r="P89" s="591">
        <v>-103.82</v>
      </c>
      <c r="Q89" s="587">
        <v>-31.257999999999996</v>
      </c>
      <c r="R89" s="591">
        <v>-34.035999999999987</v>
      </c>
      <c r="S89" s="587">
        <v>0</v>
      </c>
      <c r="T89" s="591">
        <v>0</v>
      </c>
      <c r="U89" s="587">
        <v>0</v>
      </c>
      <c r="V89" s="591">
        <v>0</v>
      </c>
      <c r="W89" s="587">
        <v>-17.387</v>
      </c>
      <c r="X89" s="591">
        <v>-18.638000000000002</v>
      </c>
      <c r="Y89" s="587">
        <v>-6.3000000000000007</v>
      </c>
      <c r="Z89" s="591">
        <v>-6.9220000000000024</v>
      </c>
      <c r="AA89" s="587">
        <v>0</v>
      </c>
      <c r="AB89" s="591">
        <v>0</v>
      </c>
      <c r="AC89" s="587">
        <v>0</v>
      </c>
      <c r="AD89" s="591">
        <v>0</v>
      </c>
      <c r="AE89" s="587">
        <v>-179.58500000000001</v>
      </c>
      <c r="AF89" s="591">
        <v>-193.58199999999999</v>
      </c>
      <c r="AG89" s="587">
        <v>-62.435000000000002</v>
      </c>
      <c r="AH89" s="591">
        <v>-63.929000000000002</v>
      </c>
    </row>
    <row r="90" spans="1:50">
      <c r="A90" s="164"/>
      <c r="B90" s="171" t="s">
        <v>386</v>
      </c>
      <c r="C90" s="587">
        <v>0</v>
      </c>
      <c r="D90" s="591">
        <v>0</v>
      </c>
      <c r="E90" s="587">
        <v>0</v>
      </c>
      <c r="F90" s="591">
        <v>0</v>
      </c>
      <c r="G90" s="587">
        <v>-3.0529999999999999</v>
      </c>
      <c r="H90" s="591">
        <v>-3.8330000000000002</v>
      </c>
      <c r="I90" s="587">
        <v>-0.48199999999999976</v>
      </c>
      <c r="J90" s="591">
        <v>-1.7120000000000002</v>
      </c>
      <c r="K90" s="587">
        <v>-1.6319999999999999</v>
      </c>
      <c r="L90" s="591">
        <v>-0.187</v>
      </c>
      <c r="M90" s="587">
        <v>-0.69099999999999995</v>
      </c>
      <c r="N90" s="591">
        <v>-0.32</v>
      </c>
      <c r="O90" s="587">
        <v>-56.113999999999997</v>
      </c>
      <c r="P90" s="591">
        <v>-46.768999999999998</v>
      </c>
      <c r="Q90" s="587">
        <v>-19.663999999999994</v>
      </c>
      <c r="R90" s="591">
        <v>-14.979999999999997</v>
      </c>
      <c r="S90" s="587">
        <v>0</v>
      </c>
      <c r="T90" s="591">
        <v>0</v>
      </c>
      <c r="U90" s="587">
        <v>0</v>
      </c>
      <c r="V90" s="591">
        <v>0</v>
      </c>
      <c r="W90" s="587">
        <v>-1.456</v>
      </c>
      <c r="X90" s="591">
        <v>-1.38</v>
      </c>
      <c r="Y90" s="587">
        <v>-0.43199999999999994</v>
      </c>
      <c r="Z90" s="591">
        <v>-0.42299999999999993</v>
      </c>
      <c r="AA90" s="587">
        <v>0</v>
      </c>
      <c r="AB90" s="591">
        <v>0</v>
      </c>
      <c r="AC90" s="587">
        <v>0</v>
      </c>
      <c r="AD90" s="591">
        <v>0</v>
      </c>
      <c r="AE90" s="587">
        <v>-62.255000000000003</v>
      </c>
      <c r="AF90" s="591">
        <v>-52.168999999999997</v>
      </c>
      <c r="AG90" s="587">
        <v>-21.269000000000005</v>
      </c>
      <c r="AH90" s="591">
        <v>-17.434999999999995</v>
      </c>
    </row>
    <row r="91" spans="1:50">
      <c r="E91" s="702"/>
      <c r="F91" s="702"/>
      <c r="H91" s="793"/>
      <c r="I91" s="702"/>
      <c r="J91" s="702"/>
      <c r="M91" s="702"/>
      <c r="N91" s="702"/>
      <c r="Q91" s="702"/>
      <c r="R91" s="702"/>
      <c r="S91" s="169"/>
      <c r="T91" s="169"/>
      <c r="U91" s="702"/>
      <c r="V91" s="702"/>
      <c r="W91" s="169"/>
      <c r="X91" s="169"/>
      <c r="Y91" s="702"/>
      <c r="Z91" s="702"/>
      <c r="AA91" s="169"/>
      <c r="AB91" s="169"/>
      <c r="AC91" s="702"/>
      <c r="AD91" s="702"/>
      <c r="AE91" s="169"/>
      <c r="AF91" s="169"/>
      <c r="AG91" s="702"/>
      <c r="AH91" s="702"/>
      <c r="AI91" s="169"/>
    </row>
    <row r="92" spans="1:50" s="144" customFormat="1">
      <c r="A92" s="158" t="s">
        <v>387</v>
      </c>
      <c r="B92" s="181"/>
      <c r="C92" s="596">
        <v>0</v>
      </c>
      <c r="D92" s="590">
        <v>0</v>
      </c>
      <c r="E92" s="596">
        <v>0</v>
      </c>
      <c r="F92" s="590">
        <v>0</v>
      </c>
      <c r="G92" s="596">
        <v>33.573999999999998</v>
      </c>
      <c r="H92" s="590">
        <v>38.026000000000003</v>
      </c>
      <c r="I92" s="596">
        <v>8.7819999999999965</v>
      </c>
      <c r="J92" s="590">
        <v>16.971000000000004</v>
      </c>
      <c r="K92" s="596">
        <v>515.45100000000002</v>
      </c>
      <c r="L92" s="590">
        <v>591.77700000000004</v>
      </c>
      <c r="M92" s="596">
        <v>190.05900000000003</v>
      </c>
      <c r="N92" s="590">
        <v>190.03200000000004</v>
      </c>
      <c r="O92" s="596">
        <v>715.86099999999999</v>
      </c>
      <c r="P92" s="590">
        <v>593.94600000000003</v>
      </c>
      <c r="Q92" s="596">
        <v>255.80899999999997</v>
      </c>
      <c r="R92" s="590">
        <v>178.08100000000002</v>
      </c>
      <c r="S92" s="596">
        <v>0</v>
      </c>
      <c r="T92" s="590">
        <v>0</v>
      </c>
      <c r="U92" s="596">
        <v>0</v>
      </c>
      <c r="V92" s="590">
        <v>0</v>
      </c>
      <c r="W92" s="596">
        <v>180.4</v>
      </c>
      <c r="X92" s="590">
        <v>149.05199999999999</v>
      </c>
      <c r="Y92" s="596">
        <v>64.813000000000002</v>
      </c>
      <c r="Z92" s="590">
        <v>68.387999999999991</v>
      </c>
      <c r="AA92" s="596">
        <v>0</v>
      </c>
      <c r="AB92" s="590">
        <v>-2.1000000000000001E-2</v>
      </c>
      <c r="AC92" s="596">
        <v>0</v>
      </c>
      <c r="AD92" s="590">
        <v>9.9999999999999742E-4</v>
      </c>
      <c r="AE92" s="596">
        <v>1445.2860000000001</v>
      </c>
      <c r="AF92" s="590">
        <v>1372.78</v>
      </c>
      <c r="AG92" s="596">
        <v>519.46300000000008</v>
      </c>
      <c r="AH92" s="590">
        <v>453.47299999999996</v>
      </c>
      <c r="AJ92"/>
      <c r="AK92"/>
      <c r="AL92"/>
      <c r="AM92"/>
      <c r="AN92"/>
      <c r="AO92"/>
      <c r="AP92"/>
      <c r="AQ92"/>
      <c r="AR92"/>
      <c r="AS92"/>
      <c r="AT92"/>
      <c r="AU92"/>
      <c r="AV92"/>
      <c r="AW92"/>
      <c r="AX92"/>
    </row>
    <row r="93" spans="1:50">
      <c r="E93" s="702"/>
      <c r="F93" s="702"/>
      <c r="H93" s="793"/>
      <c r="I93" s="702"/>
      <c r="J93" s="702"/>
      <c r="M93" s="702"/>
      <c r="N93" s="702"/>
      <c r="Q93" s="702"/>
      <c r="R93" s="702"/>
      <c r="S93" s="169"/>
      <c r="T93" s="169"/>
      <c r="U93" s="702"/>
      <c r="V93" s="702"/>
      <c r="W93" s="169"/>
      <c r="X93" s="169"/>
      <c r="Y93" s="702"/>
      <c r="Z93" s="702"/>
      <c r="AA93" s="169"/>
      <c r="AB93" s="169"/>
      <c r="AC93" s="702"/>
      <c r="AD93" s="702"/>
      <c r="AE93" s="169"/>
      <c r="AF93" s="169"/>
      <c r="AG93" s="702"/>
      <c r="AH93" s="702"/>
      <c r="AI93" s="169"/>
    </row>
    <row r="94" spans="1:50">
      <c r="A94" s="160"/>
      <c r="B94" s="165" t="s">
        <v>388</v>
      </c>
      <c r="C94" s="587">
        <v>0</v>
      </c>
      <c r="D94" s="591">
        <v>0</v>
      </c>
      <c r="E94" s="587">
        <v>0</v>
      </c>
      <c r="F94" s="591">
        <v>0</v>
      </c>
      <c r="G94" s="587">
        <v>0</v>
      </c>
      <c r="H94" s="591">
        <v>0</v>
      </c>
      <c r="I94" s="587">
        <v>0</v>
      </c>
      <c r="J94" s="591">
        <v>0</v>
      </c>
      <c r="K94" s="587">
        <v>1.4E-2</v>
      </c>
      <c r="L94" s="591">
        <v>2.782</v>
      </c>
      <c r="M94" s="587">
        <v>-1.7000000000000001E-2</v>
      </c>
      <c r="N94" s="591">
        <v>0.35199999999999987</v>
      </c>
      <c r="O94" s="587">
        <v>3.62</v>
      </c>
      <c r="P94" s="591">
        <v>3.601</v>
      </c>
      <c r="Q94" s="587">
        <v>1.9300000000000002</v>
      </c>
      <c r="R94" s="591">
        <v>1.2549999999999999</v>
      </c>
      <c r="S94" s="587">
        <v>0</v>
      </c>
      <c r="T94" s="591">
        <v>0</v>
      </c>
      <c r="U94" s="587">
        <v>0</v>
      </c>
      <c r="V94" s="591">
        <v>0</v>
      </c>
      <c r="W94" s="587">
        <v>1.9E-2</v>
      </c>
      <c r="X94" s="591">
        <v>0.11899999999999999</v>
      </c>
      <c r="Y94" s="587">
        <v>8.0000000000000002E-3</v>
      </c>
      <c r="Z94" s="591">
        <v>0</v>
      </c>
      <c r="AA94" s="587">
        <v>0</v>
      </c>
      <c r="AB94" s="591">
        <v>0</v>
      </c>
      <c r="AC94" s="587">
        <v>0</v>
      </c>
      <c r="AD94" s="591">
        <v>0</v>
      </c>
      <c r="AE94" s="587">
        <v>3.653</v>
      </c>
      <c r="AF94" s="591">
        <v>6.5019999999999998</v>
      </c>
      <c r="AG94" s="587">
        <v>1.921</v>
      </c>
      <c r="AH94" s="591">
        <v>1.6070000000000002</v>
      </c>
    </row>
    <row r="95" spans="1:50">
      <c r="A95" s="160"/>
      <c r="B95" s="165" t="s">
        <v>389</v>
      </c>
      <c r="C95" s="587">
        <v>0</v>
      </c>
      <c r="D95" s="591">
        <v>0</v>
      </c>
      <c r="E95" s="587">
        <v>0</v>
      </c>
      <c r="F95" s="591">
        <v>0</v>
      </c>
      <c r="G95" s="587">
        <v>-0.93500000000000005</v>
      </c>
      <c r="H95" s="591">
        <v>-6.798</v>
      </c>
      <c r="I95" s="587">
        <v>1.6549999999999998</v>
      </c>
      <c r="J95" s="591">
        <v>-3.105</v>
      </c>
      <c r="K95" s="587">
        <v>-14.443</v>
      </c>
      <c r="L95" s="591">
        <v>-15.204000000000001</v>
      </c>
      <c r="M95" s="587">
        <v>-5.4260000000000002</v>
      </c>
      <c r="N95" s="591">
        <v>-4.854000000000001</v>
      </c>
      <c r="O95" s="587">
        <v>-40.000999999999998</v>
      </c>
      <c r="P95" s="591">
        <v>-37.345999999999997</v>
      </c>
      <c r="Q95" s="587">
        <v>-14.198999999999998</v>
      </c>
      <c r="R95" s="591">
        <v>-13.019999999999996</v>
      </c>
      <c r="S95" s="587">
        <v>0</v>
      </c>
      <c r="T95" s="591">
        <v>0</v>
      </c>
      <c r="U95" s="587">
        <v>0</v>
      </c>
      <c r="V95" s="591">
        <v>0</v>
      </c>
      <c r="W95" s="587">
        <v>-9.8539999999999992</v>
      </c>
      <c r="X95" s="591">
        <v>-10.148999999999999</v>
      </c>
      <c r="Y95" s="587">
        <v>-3.6149999999999993</v>
      </c>
      <c r="Z95" s="591">
        <v>-3.3089999999999993</v>
      </c>
      <c r="AA95" s="587">
        <v>0</v>
      </c>
      <c r="AB95" s="591">
        <v>0</v>
      </c>
      <c r="AC95" s="587">
        <v>0</v>
      </c>
      <c r="AD95" s="591">
        <v>0</v>
      </c>
      <c r="AE95" s="587">
        <v>-65.233000000000004</v>
      </c>
      <c r="AF95" s="591">
        <v>-69.497</v>
      </c>
      <c r="AG95" s="587">
        <v>-21.585000000000001</v>
      </c>
      <c r="AH95" s="591">
        <v>-24.287999999999997</v>
      </c>
    </row>
    <row r="96" spans="1:50">
      <c r="A96" s="160"/>
      <c r="B96" s="165" t="s">
        <v>390</v>
      </c>
      <c r="C96" s="587">
        <v>0</v>
      </c>
      <c r="D96" s="591">
        <v>0</v>
      </c>
      <c r="E96" s="587">
        <v>0</v>
      </c>
      <c r="F96" s="591">
        <v>0</v>
      </c>
      <c r="G96" s="587">
        <v>-5.4459999999999997</v>
      </c>
      <c r="H96" s="591">
        <v>-14.276999999999999</v>
      </c>
      <c r="I96" s="587">
        <v>-1.2189999999999994</v>
      </c>
      <c r="J96" s="591">
        <v>-4.0689999999999991</v>
      </c>
      <c r="K96" s="587">
        <v>-79.471999999999994</v>
      </c>
      <c r="L96" s="591">
        <v>-84.927000000000007</v>
      </c>
      <c r="M96" s="587">
        <v>-26.919999999999995</v>
      </c>
      <c r="N96" s="591">
        <v>-27.929000000000009</v>
      </c>
      <c r="O96" s="587">
        <v>-40.311999999999998</v>
      </c>
      <c r="P96" s="591">
        <v>-48.468000000000004</v>
      </c>
      <c r="Q96" s="587">
        <v>-16.508999999999997</v>
      </c>
      <c r="R96" s="591">
        <v>-11.580000000000005</v>
      </c>
      <c r="S96" s="587">
        <v>0</v>
      </c>
      <c r="T96" s="591">
        <v>0</v>
      </c>
      <c r="U96" s="587">
        <v>0</v>
      </c>
      <c r="V96" s="591">
        <v>0</v>
      </c>
      <c r="W96" s="587">
        <v>-16.13</v>
      </c>
      <c r="X96" s="591">
        <v>-15.053000000000001</v>
      </c>
      <c r="Y96" s="587">
        <v>-6.7379999999999995</v>
      </c>
      <c r="Z96" s="591">
        <v>-5.2710000000000008</v>
      </c>
      <c r="AA96" s="587">
        <v>0</v>
      </c>
      <c r="AB96" s="591">
        <v>0</v>
      </c>
      <c r="AC96" s="587">
        <v>0</v>
      </c>
      <c r="AD96" s="591">
        <v>0</v>
      </c>
      <c r="AE96" s="587">
        <v>-141.36000000000001</v>
      </c>
      <c r="AF96" s="591">
        <v>-162.72499999999999</v>
      </c>
      <c r="AG96" s="587">
        <v>-51.38600000000001</v>
      </c>
      <c r="AH96" s="591">
        <v>-48.84899999999999</v>
      </c>
    </row>
    <row r="97" spans="1:50">
      <c r="E97" s="702"/>
      <c r="F97" s="702"/>
      <c r="H97" s="793"/>
      <c r="I97" s="702"/>
      <c r="J97" s="702"/>
      <c r="M97" s="702"/>
      <c r="N97" s="702"/>
      <c r="Q97" s="702"/>
      <c r="R97" s="702"/>
      <c r="S97" s="169"/>
      <c r="T97" s="169"/>
      <c r="U97" s="702"/>
      <c r="V97" s="702"/>
      <c r="W97" s="169"/>
      <c r="X97" s="169"/>
      <c r="Y97" s="702"/>
      <c r="Z97" s="702"/>
      <c r="AA97" s="169"/>
      <c r="AB97" s="169"/>
      <c r="AC97" s="702"/>
      <c r="AD97" s="702"/>
      <c r="AE97" s="169"/>
      <c r="AF97" s="169"/>
      <c r="AG97" s="702"/>
      <c r="AH97" s="702"/>
      <c r="AI97" s="169"/>
    </row>
    <row r="98" spans="1:50" s="144" customFormat="1">
      <c r="A98" s="158" t="s">
        <v>391</v>
      </c>
      <c r="B98" s="181"/>
      <c r="C98" s="596">
        <v>0</v>
      </c>
      <c r="D98" s="590">
        <v>0</v>
      </c>
      <c r="E98" s="596">
        <v>0</v>
      </c>
      <c r="F98" s="590">
        <v>0</v>
      </c>
      <c r="G98" s="596">
        <v>27.193000000000001</v>
      </c>
      <c r="H98" s="590">
        <v>16.951000000000001</v>
      </c>
      <c r="I98" s="596">
        <v>9.218</v>
      </c>
      <c r="J98" s="590">
        <v>9.7970000000000006</v>
      </c>
      <c r="K98" s="596">
        <v>421.55</v>
      </c>
      <c r="L98" s="590">
        <v>494.428</v>
      </c>
      <c r="M98" s="596">
        <v>157.69600000000003</v>
      </c>
      <c r="N98" s="590">
        <v>157.601</v>
      </c>
      <c r="O98" s="596">
        <v>639.16800000000001</v>
      </c>
      <c r="P98" s="590">
        <v>511.733</v>
      </c>
      <c r="Q98" s="596">
        <v>227.03100000000001</v>
      </c>
      <c r="R98" s="590">
        <v>154.73599999999999</v>
      </c>
      <c r="S98" s="596">
        <v>0</v>
      </c>
      <c r="T98" s="590">
        <v>0</v>
      </c>
      <c r="U98" s="596">
        <v>0</v>
      </c>
      <c r="V98" s="590">
        <v>0</v>
      </c>
      <c r="W98" s="596">
        <v>154.435</v>
      </c>
      <c r="X98" s="590">
        <v>123.96899999999999</v>
      </c>
      <c r="Y98" s="596">
        <v>54.468000000000004</v>
      </c>
      <c r="Z98" s="590">
        <v>59.807999999999993</v>
      </c>
      <c r="AA98" s="596">
        <v>0</v>
      </c>
      <c r="AB98" s="590">
        <v>-2.1000000000000001E-2</v>
      </c>
      <c r="AC98" s="596">
        <v>0</v>
      </c>
      <c r="AD98" s="590">
        <v>9.9999999999999742E-4</v>
      </c>
      <c r="AE98" s="596">
        <v>1242.346</v>
      </c>
      <c r="AF98" s="590">
        <v>1147.06</v>
      </c>
      <c r="AG98" s="596">
        <v>448.41300000000001</v>
      </c>
      <c r="AH98" s="590">
        <v>381.94299999999998</v>
      </c>
      <c r="AJ98"/>
      <c r="AK98"/>
      <c r="AL98"/>
      <c r="AM98"/>
      <c r="AN98"/>
      <c r="AO98"/>
      <c r="AP98"/>
      <c r="AQ98"/>
      <c r="AR98"/>
      <c r="AS98"/>
      <c r="AT98"/>
      <c r="AU98"/>
      <c r="AV98"/>
      <c r="AW98"/>
      <c r="AX98"/>
    </row>
    <row r="99" spans="1:50">
      <c r="E99" s="702"/>
      <c r="F99" s="702"/>
      <c r="H99" s="793"/>
      <c r="I99" s="702"/>
      <c r="J99" s="702"/>
      <c r="M99" s="702"/>
      <c r="N99" s="702"/>
      <c r="Q99" s="702"/>
      <c r="R99" s="702"/>
      <c r="S99" s="169"/>
      <c r="T99" s="169"/>
      <c r="U99" s="702"/>
      <c r="V99" s="702"/>
      <c r="W99" s="169"/>
      <c r="X99" s="169"/>
      <c r="Y99" s="702"/>
      <c r="Z99" s="702"/>
      <c r="AA99" s="169"/>
      <c r="AB99" s="169"/>
      <c r="AC99" s="702"/>
      <c r="AD99" s="702"/>
      <c r="AE99" s="169"/>
      <c r="AF99" s="169"/>
      <c r="AG99" s="702"/>
      <c r="AH99" s="702"/>
      <c r="AI99" s="169"/>
    </row>
    <row r="100" spans="1:50">
      <c r="A100" s="164"/>
      <c r="B100" s="165" t="s">
        <v>392</v>
      </c>
      <c r="C100" s="587">
        <v>0</v>
      </c>
      <c r="D100" s="591">
        <v>0</v>
      </c>
      <c r="E100" s="587">
        <v>0</v>
      </c>
      <c r="F100" s="591">
        <v>0</v>
      </c>
      <c r="G100" s="587">
        <v>-0.47199999999999998</v>
      </c>
      <c r="H100" s="591">
        <v>-0.89900000000000002</v>
      </c>
      <c r="I100" s="587">
        <v>-0.21699999999999997</v>
      </c>
      <c r="J100" s="591">
        <v>-0.22099999999999997</v>
      </c>
      <c r="K100" s="587">
        <v>-147.99799999999999</v>
      </c>
      <c r="L100" s="591">
        <v>-140.374</v>
      </c>
      <c r="M100" s="587">
        <v>-51.339999999999989</v>
      </c>
      <c r="N100" s="591">
        <v>-47.686999999999998</v>
      </c>
      <c r="O100" s="587">
        <v>-65.635999999999996</v>
      </c>
      <c r="P100" s="591">
        <v>-56.957000000000001</v>
      </c>
      <c r="Q100" s="587">
        <v>-22.919999999999995</v>
      </c>
      <c r="R100" s="591">
        <v>-18.954999999999998</v>
      </c>
      <c r="S100" s="587">
        <v>0</v>
      </c>
      <c r="T100" s="591">
        <v>0</v>
      </c>
      <c r="U100" s="587">
        <v>0</v>
      </c>
      <c r="V100" s="591">
        <v>0</v>
      </c>
      <c r="W100" s="587">
        <v>-37.973999999999997</v>
      </c>
      <c r="X100" s="591">
        <v>-37.027999999999999</v>
      </c>
      <c r="Y100" s="587">
        <v>-12.630999999999997</v>
      </c>
      <c r="Z100" s="591">
        <v>-12.143999999999998</v>
      </c>
      <c r="AA100" s="587">
        <v>0</v>
      </c>
      <c r="AB100" s="591">
        <v>0</v>
      </c>
      <c r="AC100" s="587">
        <v>0</v>
      </c>
      <c r="AD100" s="591">
        <v>0</v>
      </c>
      <c r="AE100" s="587">
        <v>-252.08</v>
      </c>
      <c r="AF100" s="591">
        <v>-235.25800000000001</v>
      </c>
      <c r="AG100" s="587">
        <v>-87.108000000000004</v>
      </c>
      <c r="AH100" s="591">
        <v>-79.007000000000005</v>
      </c>
    </row>
    <row r="101" spans="1:50">
      <c r="A101" s="164"/>
      <c r="B101" s="165" t="s">
        <v>393</v>
      </c>
      <c r="C101" s="587">
        <v>0</v>
      </c>
      <c r="D101" s="591">
        <v>0</v>
      </c>
      <c r="E101" s="587">
        <v>0</v>
      </c>
      <c r="F101" s="591">
        <v>0</v>
      </c>
      <c r="G101" s="587">
        <v>-1.9E-2</v>
      </c>
      <c r="H101" s="591">
        <v>-0.93899999999999995</v>
      </c>
      <c r="I101" s="587">
        <v>-1.2999999999999999E-2</v>
      </c>
      <c r="J101" s="591">
        <v>0.10300000000000009</v>
      </c>
      <c r="K101" s="587">
        <v>0</v>
      </c>
      <c r="L101" s="591">
        <v>0</v>
      </c>
      <c r="M101" s="587">
        <v>0</v>
      </c>
      <c r="N101" s="591">
        <v>0</v>
      </c>
      <c r="O101" s="587">
        <v>6.3109999999999999</v>
      </c>
      <c r="P101" s="591">
        <v>0</v>
      </c>
      <c r="Q101" s="587">
        <v>0.18200000000000038</v>
      </c>
      <c r="R101" s="591">
        <v>0</v>
      </c>
      <c r="S101" s="587">
        <v>0</v>
      </c>
      <c r="T101" s="591">
        <v>0</v>
      </c>
      <c r="U101" s="587">
        <v>0</v>
      </c>
      <c r="V101" s="591">
        <v>0</v>
      </c>
      <c r="W101" s="587">
        <v>-0.27200000000000002</v>
      </c>
      <c r="X101" s="591">
        <v>-4.1269999999999998</v>
      </c>
      <c r="Y101" s="587">
        <v>-0.27200000000000002</v>
      </c>
      <c r="Z101" s="591">
        <v>0</v>
      </c>
      <c r="AA101" s="587">
        <v>0</v>
      </c>
      <c r="AB101" s="591">
        <v>0</v>
      </c>
      <c r="AC101" s="587">
        <v>0</v>
      </c>
      <c r="AD101" s="591">
        <v>0</v>
      </c>
      <c r="AE101" s="587">
        <v>6.02</v>
      </c>
      <c r="AF101" s="591">
        <v>-5.0659999999999998</v>
      </c>
      <c r="AG101" s="587">
        <v>-0.10300000000000065</v>
      </c>
      <c r="AH101" s="591">
        <v>0.10299999999999976</v>
      </c>
    </row>
    <row r="102" spans="1:50" ht="25.5">
      <c r="A102" s="164"/>
      <c r="B102" s="182" t="s">
        <v>394</v>
      </c>
      <c r="C102" s="587">
        <v>0</v>
      </c>
      <c r="D102" s="591">
        <v>0</v>
      </c>
      <c r="E102" s="587">
        <v>0</v>
      </c>
      <c r="F102" s="591">
        <v>0</v>
      </c>
      <c r="G102" s="587">
        <v>0</v>
      </c>
      <c r="H102" s="591">
        <v>0</v>
      </c>
      <c r="I102" s="587">
        <v>0</v>
      </c>
      <c r="J102" s="591">
        <v>0</v>
      </c>
      <c r="K102" s="587">
        <v>-2.6240000000000001</v>
      </c>
      <c r="L102" s="591">
        <v>-4.3940000000000001</v>
      </c>
      <c r="M102" s="587">
        <v>3.2330000000000001</v>
      </c>
      <c r="N102" s="591">
        <v>-2.0860000000000003</v>
      </c>
      <c r="O102" s="587">
        <v>-3.4940000000000002</v>
      </c>
      <c r="P102" s="591">
        <v>-1.4179999999999999</v>
      </c>
      <c r="Q102" s="587">
        <v>-5.1000000000000156E-2</v>
      </c>
      <c r="R102" s="591">
        <v>-1.5509999999999999</v>
      </c>
      <c r="S102" s="587">
        <v>0</v>
      </c>
      <c r="T102" s="591">
        <v>0</v>
      </c>
      <c r="U102" s="587">
        <v>0</v>
      </c>
      <c r="V102" s="591">
        <v>0</v>
      </c>
      <c r="W102" s="587">
        <v>1.9E-2</v>
      </c>
      <c r="X102" s="591">
        <v>-3.5000000000000003E-2</v>
      </c>
      <c r="Y102" s="587">
        <v>-7.2999999999999995E-2</v>
      </c>
      <c r="Z102" s="591">
        <v>1.6999999999999994E-2</v>
      </c>
      <c r="AA102" s="587">
        <v>0</v>
      </c>
      <c r="AB102" s="591">
        <v>0</v>
      </c>
      <c r="AC102" s="587">
        <v>0</v>
      </c>
      <c r="AD102" s="591">
        <v>0</v>
      </c>
      <c r="AE102" s="587">
        <v>-6.0990000000000002</v>
      </c>
      <c r="AF102" s="591">
        <v>-5.8470000000000004</v>
      </c>
      <c r="AG102" s="587">
        <v>3.109</v>
      </c>
      <c r="AH102" s="591">
        <v>-3.6200000000000006</v>
      </c>
    </row>
    <row r="103" spans="1:50">
      <c r="E103" s="702"/>
      <c r="F103" s="702"/>
      <c r="H103" s="793"/>
      <c r="I103" s="702"/>
      <c r="J103" s="702"/>
      <c r="M103" s="702"/>
      <c r="N103" s="702"/>
      <c r="Q103" s="702"/>
      <c r="R103" s="702"/>
      <c r="S103" s="169"/>
      <c r="T103" s="169"/>
      <c r="U103" s="702"/>
      <c r="V103" s="702"/>
      <c r="W103" s="169"/>
      <c r="X103" s="169"/>
      <c r="Y103" s="702"/>
      <c r="Z103" s="702"/>
      <c r="AA103" s="169"/>
      <c r="AB103" s="169"/>
      <c r="AC103" s="702"/>
      <c r="AD103" s="702"/>
      <c r="AE103" s="169"/>
      <c r="AF103" s="169"/>
      <c r="AG103" s="702"/>
      <c r="AH103" s="702"/>
      <c r="AI103" s="169"/>
    </row>
    <row r="104" spans="1:50" s="144" customFormat="1">
      <c r="A104" s="158" t="s">
        <v>395</v>
      </c>
      <c r="B104" s="181"/>
      <c r="C104" s="596">
        <v>0</v>
      </c>
      <c r="D104" s="590">
        <v>0</v>
      </c>
      <c r="E104" s="596">
        <v>0</v>
      </c>
      <c r="F104" s="590">
        <v>0</v>
      </c>
      <c r="G104" s="596">
        <v>26.702000000000002</v>
      </c>
      <c r="H104" s="590">
        <v>15.113</v>
      </c>
      <c r="I104" s="596">
        <v>8.9880000000000031</v>
      </c>
      <c r="J104" s="590">
        <v>9.6789999999999985</v>
      </c>
      <c r="K104" s="596">
        <v>270.928</v>
      </c>
      <c r="L104" s="590">
        <v>349.66</v>
      </c>
      <c r="M104" s="596">
        <v>109.589</v>
      </c>
      <c r="N104" s="590">
        <v>107.82800000000003</v>
      </c>
      <c r="O104" s="596">
        <v>576.34900000000005</v>
      </c>
      <c r="P104" s="590">
        <v>453.358</v>
      </c>
      <c r="Q104" s="596">
        <v>204.24200000000002</v>
      </c>
      <c r="R104" s="590">
        <v>134.23000000000002</v>
      </c>
      <c r="S104" s="596">
        <v>0</v>
      </c>
      <c r="T104" s="590">
        <v>0</v>
      </c>
      <c r="U104" s="596">
        <v>0</v>
      </c>
      <c r="V104" s="590">
        <v>0</v>
      </c>
      <c r="W104" s="596">
        <v>116.208</v>
      </c>
      <c r="X104" s="590">
        <v>82.778999999999996</v>
      </c>
      <c r="Y104" s="596">
        <v>41.492000000000004</v>
      </c>
      <c r="Z104" s="590">
        <v>47.680999999999997</v>
      </c>
      <c r="AA104" s="596">
        <v>0</v>
      </c>
      <c r="AB104" s="590">
        <v>-2.1000000000000001E-2</v>
      </c>
      <c r="AC104" s="596">
        <v>0</v>
      </c>
      <c r="AD104" s="590">
        <v>9.9999999999999742E-4</v>
      </c>
      <c r="AE104" s="596">
        <v>990.18700000000001</v>
      </c>
      <c r="AF104" s="590">
        <v>900.88900000000001</v>
      </c>
      <c r="AG104" s="596">
        <v>364.31100000000004</v>
      </c>
      <c r="AH104" s="590">
        <v>299.41899999999998</v>
      </c>
      <c r="AJ104"/>
      <c r="AK104"/>
      <c r="AL104"/>
      <c r="AM104"/>
      <c r="AN104"/>
      <c r="AO104"/>
      <c r="AP104"/>
      <c r="AQ104"/>
      <c r="AR104"/>
      <c r="AS104"/>
      <c r="AT104"/>
      <c r="AU104"/>
      <c r="AV104"/>
      <c r="AW104"/>
      <c r="AX104"/>
    </row>
    <row r="105" spans="1:50" ht="13.5" customHeight="1">
      <c r="E105" s="702"/>
      <c r="F105" s="702"/>
      <c r="H105" s="793"/>
      <c r="I105" s="702"/>
      <c r="J105" s="702"/>
      <c r="M105" s="702"/>
      <c r="N105" s="702"/>
      <c r="Q105" s="702"/>
      <c r="R105" s="702"/>
      <c r="S105" s="169"/>
      <c r="T105" s="169"/>
      <c r="U105" s="702"/>
      <c r="V105" s="702"/>
      <c r="W105" s="169"/>
      <c r="X105" s="169"/>
      <c r="Y105" s="702"/>
      <c r="Z105" s="702"/>
      <c r="AA105" s="169"/>
      <c r="AB105" s="169"/>
      <c r="AC105" s="702"/>
      <c r="AD105" s="702"/>
      <c r="AE105" s="169"/>
      <c r="AF105" s="169"/>
      <c r="AG105" s="702"/>
      <c r="AH105" s="702"/>
      <c r="AI105" s="169"/>
    </row>
    <row r="106" spans="1:50" s="144" customFormat="1">
      <c r="A106" s="158" t="s">
        <v>396</v>
      </c>
      <c r="B106" s="181"/>
      <c r="C106" s="596">
        <v>0</v>
      </c>
      <c r="D106" s="590">
        <v>0</v>
      </c>
      <c r="E106" s="596">
        <v>0</v>
      </c>
      <c r="F106" s="590">
        <v>0</v>
      </c>
      <c r="G106" s="596">
        <v>5.1100000000000003</v>
      </c>
      <c r="H106" s="590">
        <v>-75.644000000000005</v>
      </c>
      <c r="I106" s="596">
        <v>10.285</v>
      </c>
      <c r="J106" s="590">
        <v>-2.835000000000008</v>
      </c>
      <c r="K106" s="596">
        <v>-28.481000000000002</v>
      </c>
      <c r="L106" s="590">
        <v>-44.847000000000001</v>
      </c>
      <c r="M106" s="596">
        <v>-6.897000000000002</v>
      </c>
      <c r="N106" s="590">
        <v>-9.6929999999999978</v>
      </c>
      <c r="O106" s="596">
        <v>-96.88</v>
      </c>
      <c r="P106" s="590">
        <v>-87.602000000000004</v>
      </c>
      <c r="Q106" s="596">
        <v>-29.763999999999996</v>
      </c>
      <c r="R106" s="590">
        <v>-25.994000000000007</v>
      </c>
      <c r="S106" s="596">
        <v>0</v>
      </c>
      <c r="T106" s="590">
        <v>0</v>
      </c>
      <c r="U106" s="596">
        <v>0</v>
      </c>
      <c r="V106" s="590">
        <v>0</v>
      </c>
      <c r="W106" s="596">
        <v>-6.1139999999999999</v>
      </c>
      <c r="X106" s="590">
        <v>-8.9939999999999998</v>
      </c>
      <c r="Y106" s="596">
        <v>-1.2889999999999997</v>
      </c>
      <c r="Z106" s="590">
        <v>-3.1239999999999997</v>
      </c>
      <c r="AA106" s="596">
        <v>-1E-3</v>
      </c>
      <c r="AB106" s="590">
        <v>1E-3</v>
      </c>
      <c r="AC106" s="596">
        <v>-1E-3</v>
      </c>
      <c r="AD106" s="590">
        <v>1E-3</v>
      </c>
      <c r="AE106" s="596">
        <v>-126.366</v>
      </c>
      <c r="AF106" s="590">
        <v>-217.08600000000001</v>
      </c>
      <c r="AG106" s="596">
        <v>-27.665999999999997</v>
      </c>
      <c r="AH106" s="590">
        <v>-41.64500000000001</v>
      </c>
      <c r="AJ106"/>
      <c r="AK106"/>
      <c r="AL106"/>
      <c r="AM106"/>
      <c r="AN106"/>
      <c r="AO106"/>
      <c r="AP106"/>
      <c r="AQ106"/>
      <c r="AR106"/>
      <c r="AS106"/>
      <c r="AT106"/>
      <c r="AU106"/>
      <c r="AV106"/>
      <c r="AW106"/>
      <c r="AX106"/>
    </row>
    <row r="107" spans="1:50" s="144" customFormat="1">
      <c r="A107" s="158"/>
      <c r="B107" s="181" t="s">
        <v>397</v>
      </c>
      <c r="C107" s="596">
        <v>0</v>
      </c>
      <c r="D107" s="590">
        <v>0</v>
      </c>
      <c r="E107" s="596">
        <v>0</v>
      </c>
      <c r="F107" s="590">
        <v>0</v>
      </c>
      <c r="G107" s="596">
        <v>6.5650000000000004</v>
      </c>
      <c r="H107" s="590">
        <v>14.622</v>
      </c>
      <c r="I107" s="596">
        <v>4.4710000000000001</v>
      </c>
      <c r="J107" s="590">
        <v>1.9480000000000004</v>
      </c>
      <c r="K107" s="596">
        <v>53.616999999999997</v>
      </c>
      <c r="L107" s="590">
        <v>41.488999999999997</v>
      </c>
      <c r="M107" s="596">
        <v>19.866999999999997</v>
      </c>
      <c r="N107" s="590">
        <v>12.768999999999998</v>
      </c>
      <c r="O107" s="596">
        <v>5.0270000000000001</v>
      </c>
      <c r="P107" s="590">
        <v>8.4429999999999996</v>
      </c>
      <c r="Q107" s="596">
        <v>1.6280000000000001</v>
      </c>
      <c r="R107" s="590">
        <v>2.2169999999999996</v>
      </c>
      <c r="S107" s="596">
        <v>0</v>
      </c>
      <c r="T107" s="590">
        <v>0</v>
      </c>
      <c r="U107" s="596">
        <v>0</v>
      </c>
      <c r="V107" s="590">
        <v>0</v>
      </c>
      <c r="W107" s="596">
        <v>3.3570000000000002</v>
      </c>
      <c r="X107" s="590">
        <v>3.0329999999999999</v>
      </c>
      <c r="Y107" s="596">
        <v>1.032</v>
      </c>
      <c r="Z107" s="590">
        <v>0.7799999999999998</v>
      </c>
      <c r="AA107" s="596">
        <v>-1.2E-2</v>
      </c>
      <c r="AB107" s="590">
        <v>-1E-3</v>
      </c>
      <c r="AC107" s="596">
        <v>-4.0000000000000001E-3</v>
      </c>
      <c r="AD107" s="590">
        <v>1.3999999999999999E-2</v>
      </c>
      <c r="AE107" s="596">
        <v>68.554000000000002</v>
      </c>
      <c r="AF107" s="590">
        <v>67.585999999999999</v>
      </c>
      <c r="AG107" s="596">
        <v>26.994</v>
      </c>
      <c r="AH107" s="590">
        <v>17.728000000000002</v>
      </c>
      <c r="AJ107"/>
      <c r="AK107"/>
      <c r="AL107"/>
      <c r="AM107"/>
      <c r="AN107"/>
      <c r="AO107"/>
      <c r="AP107"/>
      <c r="AQ107"/>
      <c r="AR107"/>
      <c r="AS107"/>
      <c r="AT107"/>
      <c r="AU107"/>
      <c r="AV107"/>
      <c r="AW107"/>
      <c r="AX107"/>
    </row>
    <row r="108" spans="1:50">
      <c r="A108" s="164"/>
      <c r="B108" s="171" t="s">
        <v>328</v>
      </c>
      <c r="C108" s="587">
        <v>0</v>
      </c>
      <c r="D108" s="591">
        <v>0</v>
      </c>
      <c r="E108" s="587">
        <v>0</v>
      </c>
      <c r="F108" s="591">
        <v>0</v>
      </c>
      <c r="G108" s="587">
        <v>2.9119999999999999</v>
      </c>
      <c r="H108" s="591">
        <v>3.399</v>
      </c>
      <c r="I108" s="587">
        <v>1.895</v>
      </c>
      <c r="J108" s="591">
        <v>0.625</v>
      </c>
      <c r="K108" s="587">
        <v>23.632999999999999</v>
      </c>
      <c r="L108" s="591">
        <v>47.71</v>
      </c>
      <c r="M108" s="587">
        <v>8.0969999999999995</v>
      </c>
      <c r="N108" s="591">
        <v>19.650000000000002</v>
      </c>
      <c r="O108" s="587">
        <v>10.576000000000001</v>
      </c>
      <c r="P108" s="591">
        <v>11.643000000000001</v>
      </c>
      <c r="Q108" s="587">
        <v>3.2880000000000003</v>
      </c>
      <c r="R108" s="591">
        <v>2.8490000000000002</v>
      </c>
      <c r="S108" s="587">
        <v>0</v>
      </c>
      <c r="T108" s="591">
        <v>0</v>
      </c>
      <c r="U108" s="587">
        <v>0</v>
      </c>
      <c r="V108" s="591">
        <v>0</v>
      </c>
      <c r="W108" s="587">
        <v>0.27200000000000002</v>
      </c>
      <c r="X108" s="591">
        <v>0.13700000000000001</v>
      </c>
      <c r="Y108" s="587">
        <v>0.10600000000000001</v>
      </c>
      <c r="Z108" s="591">
        <v>4.7000000000000014E-2</v>
      </c>
      <c r="AA108" s="587">
        <v>0</v>
      </c>
      <c r="AB108" s="591">
        <v>0</v>
      </c>
      <c r="AC108" s="587">
        <v>0</v>
      </c>
      <c r="AD108" s="591">
        <v>0</v>
      </c>
      <c r="AE108" s="587">
        <v>37.393000000000001</v>
      </c>
      <c r="AF108" s="591">
        <v>62.889000000000003</v>
      </c>
      <c r="AG108" s="587">
        <v>13.385999999999999</v>
      </c>
      <c r="AH108" s="591">
        <v>23.170999999999999</v>
      </c>
    </row>
    <row r="109" spans="1:50">
      <c r="A109" s="164"/>
      <c r="B109" s="171" t="s">
        <v>398</v>
      </c>
      <c r="C109" s="587">
        <v>0</v>
      </c>
      <c r="D109" s="591">
        <v>0</v>
      </c>
      <c r="E109" s="587">
        <v>0</v>
      </c>
      <c r="F109" s="591">
        <v>0</v>
      </c>
      <c r="G109" s="587">
        <v>3.653</v>
      </c>
      <c r="H109" s="591">
        <v>11.223000000000001</v>
      </c>
      <c r="I109" s="587">
        <v>2.5760000000000001</v>
      </c>
      <c r="J109" s="591">
        <v>1.3230000000000004</v>
      </c>
      <c r="K109" s="587">
        <v>29.984000000000002</v>
      </c>
      <c r="L109" s="591">
        <v>-6.2210000000000001</v>
      </c>
      <c r="M109" s="587">
        <v>11.770000000000003</v>
      </c>
      <c r="N109" s="591">
        <v>-6.8810000000000002</v>
      </c>
      <c r="O109" s="587">
        <v>-5.5490000000000004</v>
      </c>
      <c r="P109" s="591">
        <v>-3.2</v>
      </c>
      <c r="Q109" s="587">
        <v>-1.6600000000000006</v>
      </c>
      <c r="R109" s="591">
        <v>-0.63200000000000012</v>
      </c>
      <c r="S109" s="587">
        <v>0</v>
      </c>
      <c r="T109" s="591">
        <v>0</v>
      </c>
      <c r="U109" s="587">
        <v>0</v>
      </c>
      <c r="V109" s="591">
        <v>0</v>
      </c>
      <c r="W109" s="587">
        <v>3.085</v>
      </c>
      <c r="X109" s="591">
        <v>2.8959999999999999</v>
      </c>
      <c r="Y109" s="587">
        <v>0.92600000000000016</v>
      </c>
      <c r="Z109" s="591">
        <v>0.7330000000000001</v>
      </c>
      <c r="AA109" s="587">
        <v>-1.2E-2</v>
      </c>
      <c r="AB109" s="591">
        <v>-1E-3</v>
      </c>
      <c r="AC109" s="587">
        <v>-4.0000000000000001E-3</v>
      </c>
      <c r="AD109" s="591">
        <v>1.3999999999999999E-2</v>
      </c>
      <c r="AE109" s="587">
        <v>31.161000000000001</v>
      </c>
      <c r="AF109" s="591">
        <v>4.6970000000000001</v>
      </c>
      <c r="AG109" s="587">
        <v>13.608000000000001</v>
      </c>
      <c r="AH109" s="591">
        <v>-5.4430000000000005</v>
      </c>
    </row>
    <row r="110" spans="1:50" s="144" customFormat="1">
      <c r="A110" s="158"/>
      <c r="B110" s="166" t="s">
        <v>399</v>
      </c>
      <c r="C110" s="596">
        <v>0</v>
      </c>
      <c r="D110" s="590">
        <v>0</v>
      </c>
      <c r="E110" s="596">
        <v>0</v>
      </c>
      <c r="F110" s="590">
        <v>0</v>
      </c>
      <c r="G110" s="596">
        <v>-0.46800000000000003</v>
      </c>
      <c r="H110" s="590">
        <v>-3.048</v>
      </c>
      <c r="I110" s="596">
        <v>-1.2000000000000011E-2</v>
      </c>
      <c r="J110" s="590">
        <v>-0.17200000000000015</v>
      </c>
      <c r="K110" s="596">
        <v>-81.944999999999993</v>
      </c>
      <c r="L110" s="590">
        <v>-69.200999999999993</v>
      </c>
      <c r="M110" s="596">
        <v>-27.776999999999994</v>
      </c>
      <c r="N110" s="590">
        <v>-22.705999999999996</v>
      </c>
      <c r="O110" s="596">
        <v>-102.727</v>
      </c>
      <c r="P110" s="590">
        <v>-92.427999999999997</v>
      </c>
      <c r="Q110" s="596">
        <v>-29.576999999999998</v>
      </c>
      <c r="R110" s="590">
        <v>-27.902000000000001</v>
      </c>
      <c r="S110" s="596">
        <v>0</v>
      </c>
      <c r="T110" s="590">
        <v>0</v>
      </c>
      <c r="U110" s="596">
        <v>0</v>
      </c>
      <c r="V110" s="590">
        <v>0</v>
      </c>
      <c r="W110" s="596">
        <v>-8.8559999999999999</v>
      </c>
      <c r="X110" s="590">
        <v>-11.648</v>
      </c>
      <c r="Y110" s="596">
        <v>-2.6799999999999997</v>
      </c>
      <c r="Z110" s="590">
        <v>-3.3379999999999992</v>
      </c>
      <c r="AA110" s="596">
        <v>1.2999999999999999E-2</v>
      </c>
      <c r="AB110" s="590">
        <v>1E-3</v>
      </c>
      <c r="AC110" s="596">
        <v>4.0000000000000001E-3</v>
      </c>
      <c r="AD110" s="590">
        <v>0</v>
      </c>
      <c r="AE110" s="596">
        <v>-193.983</v>
      </c>
      <c r="AF110" s="590">
        <v>-176.32400000000001</v>
      </c>
      <c r="AG110" s="596">
        <v>-60.042000000000002</v>
      </c>
      <c r="AH110" s="590">
        <v>-54.118000000000009</v>
      </c>
      <c r="AJ110"/>
      <c r="AK110"/>
      <c r="AL110"/>
      <c r="AM110"/>
      <c r="AN110"/>
      <c r="AO110"/>
      <c r="AP110"/>
      <c r="AQ110"/>
      <c r="AR110"/>
      <c r="AS110"/>
      <c r="AT110"/>
      <c r="AU110"/>
      <c r="AV110"/>
      <c r="AW110"/>
      <c r="AX110"/>
    </row>
    <row r="111" spans="1:50">
      <c r="A111" s="164"/>
      <c r="B111" s="171" t="s">
        <v>400</v>
      </c>
      <c r="C111" s="587">
        <v>0</v>
      </c>
      <c r="D111" s="591">
        <v>0</v>
      </c>
      <c r="E111" s="587">
        <v>0</v>
      </c>
      <c r="F111" s="591">
        <v>0</v>
      </c>
      <c r="G111" s="587">
        <v>3.0000000000000001E-3</v>
      </c>
      <c r="H111" s="591">
        <v>-8.9999999999999993E-3</v>
      </c>
      <c r="I111" s="587">
        <v>-1.8000000000000002E-2</v>
      </c>
      <c r="J111" s="591">
        <v>0</v>
      </c>
      <c r="K111" s="587">
        <v>-38.49</v>
      </c>
      <c r="L111" s="591">
        <v>-42.692</v>
      </c>
      <c r="M111" s="587">
        <v>-12.109000000000002</v>
      </c>
      <c r="N111" s="591">
        <v>-12.408999999999999</v>
      </c>
      <c r="O111" s="587">
        <v>-150.31399999999999</v>
      </c>
      <c r="P111" s="591">
        <v>-164.53</v>
      </c>
      <c r="Q111" s="587">
        <v>-50.889999999999986</v>
      </c>
      <c r="R111" s="591">
        <v>-51.150999999999996</v>
      </c>
      <c r="S111" s="587">
        <v>0</v>
      </c>
      <c r="T111" s="591">
        <v>0</v>
      </c>
      <c r="U111" s="587">
        <v>0</v>
      </c>
      <c r="V111" s="591">
        <v>0</v>
      </c>
      <c r="W111" s="587">
        <v>0</v>
      </c>
      <c r="X111" s="591">
        <v>0</v>
      </c>
      <c r="Y111" s="587">
        <v>0</v>
      </c>
      <c r="Z111" s="591">
        <v>0</v>
      </c>
      <c r="AA111" s="587">
        <v>0</v>
      </c>
      <c r="AB111" s="591">
        <v>0</v>
      </c>
      <c r="AC111" s="587">
        <v>0</v>
      </c>
      <c r="AD111" s="591">
        <v>0</v>
      </c>
      <c r="AE111" s="587">
        <v>-188.80099999999999</v>
      </c>
      <c r="AF111" s="591">
        <v>-207.23099999999999</v>
      </c>
      <c r="AG111" s="587">
        <v>-63.016999999999982</v>
      </c>
      <c r="AH111" s="591">
        <v>-63.56</v>
      </c>
    </row>
    <row r="112" spans="1:50">
      <c r="A112" s="164"/>
      <c r="B112" s="171" t="s">
        <v>401</v>
      </c>
      <c r="C112" s="587">
        <v>0</v>
      </c>
      <c r="D112" s="591">
        <v>0</v>
      </c>
      <c r="E112" s="587">
        <v>0</v>
      </c>
      <c r="F112" s="591">
        <v>0</v>
      </c>
      <c r="G112" s="587">
        <v>0</v>
      </c>
      <c r="H112" s="591">
        <v>0</v>
      </c>
      <c r="I112" s="587">
        <v>0</v>
      </c>
      <c r="J112" s="591">
        <v>0</v>
      </c>
      <c r="K112" s="587">
        <v>-6.5309999999999997</v>
      </c>
      <c r="L112" s="591">
        <v>-7.8209999999999997</v>
      </c>
      <c r="M112" s="587">
        <v>-1.423</v>
      </c>
      <c r="N112" s="591">
        <v>-1.5969999999999995</v>
      </c>
      <c r="O112" s="587">
        <v>-25.08</v>
      </c>
      <c r="P112" s="591">
        <v>-38.033999999999999</v>
      </c>
      <c r="Q112" s="587">
        <v>-8.0079999999999991</v>
      </c>
      <c r="R112" s="591">
        <v>-10.457999999999998</v>
      </c>
      <c r="S112" s="587">
        <v>0</v>
      </c>
      <c r="T112" s="591">
        <v>0</v>
      </c>
      <c r="U112" s="587">
        <v>0</v>
      </c>
      <c r="V112" s="591">
        <v>0</v>
      </c>
      <c r="W112" s="587">
        <v>0</v>
      </c>
      <c r="X112" s="591">
        <v>0</v>
      </c>
      <c r="Y112" s="587">
        <v>0</v>
      </c>
      <c r="Z112" s="591">
        <v>0</v>
      </c>
      <c r="AA112" s="587">
        <v>0</v>
      </c>
      <c r="AB112" s="591">
        <v>0</v>
      </c>
      <c r="AC112" s="587">
        <v>0</v>
      </c>
      <c r="AD112" s="591">
        <v>0</v>
      </c>
      <c r="AE112" s="587">
        <v>-31.611000000000001</v>
      </c>
      <c r="AF112" s="591">
        <v>-45.854999999999997</v>
      </c>
      <c r="AG112" s="587">
        <v>-9.4310000000000009</v>
      </c>
      <c r="AH112" s="591">
        <v>-12.055</v>
      </c>
    </row>
    <row r="113" spans="1:50">
      <c r="A113" s="164"/>
      <c r="B113" s="171" t="s">
        <v>57</v>
      </c>
      <c r="C113" s="587">
        <v>0</v>
      </c>
      <c r="D113" s="591">
        <v>0</v>
      </c>
      <c r="E113" s="587">
        <v>0</v>
      </c>
      <c r="F113" s="591">
        <v>0</v>
      </c>
      <c r="G113" s="587">
        <v>-0.47099999999999997</v>
      </c>
      <c r="H113" s="591">
        <v>-3.0390000000000001</v>
      </c>
      <c r="I113" s="587">
        <v>6.0000000000000053E-3</v>
      </c>
      <c r="J113" s="591">
        <v>-0.17200000000000015</v>
      </c>
      <c r="K113" s="587">
        <v>-36.923999999999999</v>
      </c>
      <c r="L113" s="591">
        <v>-18.687999999999999</v>
      </c>
      <c r="M113" s="587">
        <v>-14.245000000000001</v>
      </c>
      <c r="N113" s="591">
        <v>-8.6999999999999993</v>
      </c>
      <c r="O113" s="587">
        <v>72.667000000000002</v>
      </c>
      <c r="P113" s="591">
        <v>110.136</v>
      </c>
      <c r="Q113" s="587">
        <v>29.321000000000005</v>
      </c>
      <c r="R113" s="591">
        <v>33.706999999999994</v>
      </c>
      <c r="S113" s="587">
        <v>0</v>
      </c>
      <c r="T113" s="591">
        <v>0</v>
      </c>
      <c r="U113" s="587">
        <v>0</v>
      </c>
      <c r="V113" s="591">
        <v>0</v>
      </c>
      <c r="W113" s="587">
        <v>-8.8559999999999999</v>
      </c>
      <c r="X113" s="591">
        <v>-11.648</v>
      </c>
      <c r="Y113" s="587">
        <v>-2.6799999999999997</v>
      </c>
      <c r="Z113" s="591">
        <v>-3.3379999999999992</v>
      </c>
      <c r="AA113" s="587">
        <v>1.2999999999999999E-2</v>
      </c>
      <c r="AB113" s="591">
        <v>1E-3</v>
      </c>
      <c r="AC113" s="587">
        <v>4.0000000000000001E-3</v>
      </c>
      <c r="AD113" s="591">
        <v>0</v>
      </c>
      <c r="AE113" s="587">
        <v>26.428999999999998</v>
      </c>
      <c r="AF113" s="591">
        <v>76.762</v>
      </c>
      <c r="AG113" s="587">
        <v>12.405999999999999</v>
      </c>
      <c r="AH113" s="591">
        <v>21.497</v>
      </c>
    </row>
    <row r="114" spans="1:50">
      <c r="A114" s="164"/>
      <c r="B114" s="165" t="s">
        <v>402</v>
      </c>
      <c r="C114" s="587">
        <v>0</v>
      </c>
      <c r="D114" s="591">
        <v>0</v>
      </c>
      <c r="E114" s="587">
        <v>0</v>
      </c>
      <c r="F114" s="591">
        <v>0</v>
      </c>
      <c r="G114" s="587">
        <v>0</v>
      </c>
      <c r="H114" s="591">
        <v>0</v>
      </c>
      <c r="I114" s="587">
        <v>17.239999999999998</v>
      </c>
      <c r="J114" s="591">
        <v>96.063000000000002</v>
      </c>
      <c r="K114" s="587">
        <v>0</v>
      </c>
      <c r="L114" s="591">
        <v>0</v>
      </c>
      <c r="M114" s="587">
        <v>0</v>
      </c>
      <c r="N114" s="591">
        <v>0</v>
      </c>
      <c r="O114" s="587">
        <v>0</v>
      </c>
      <c r="P114" s="591">
        <v>0</v>
      </c>
      <c r="Q114" s="587">
        <v>0</v>
      </c>
      <c r="R114" s="591">
        <v>0</v>
      </c>
      <c r="S114" s="587">
        <v>0</v>
      </c>
      <c r="T114" s="591">
        <v>0</v>
      </c>
      <c r="U114" s="587">
        <v>0</v>
      </c>
      <c r="V114" s="591">
        <v>0</v>
      </c>
      <c r="W114" s="587">
        <v>0</v>
      </c>
      <c r="X114" s="591">
        <v>0</v>
      </c>
      <c r="Y114" s="587">
        <v>0</v>
      </c>
      <c r="Z114" s="591">
        <v>0</v>
      </c>
      <c r="AA114" s="587">
        <v>0</v>
      </c>
      <c r="AB114" s="591">
        <v>0</v>
      </c>
      <c r="AC114" s="587">
        <v>0</v>
      </c>
      <c r="AD114" s="591">
        <v>0</v>
      </c>
      <c r="AE114" s="587">
        <v>0</v>
      </c>
      <c r="AF114" s="591">
        <v>0</v>
      </c>
      <c r="AG114" s="587">
        <v>17.239999999999998</v>
      </c>
      <c r="AH114" s="591">
        <v>96.063000000000002</v>
      </c>
    </row>
    <row r="115" spans="1:50" s="144" customFormat="1">
      <c r="A115" s="158"/>
      <c r="B115" s="181" t="s">
        <v>403</v>
      </c>
      <c r="C115" s="596">
        <v>0</v>
      </c>
      <c r="D115" s="590">
        <v>0</v>
      </c>
      <c r="E115" s="596">
        <v>0</v>
      </c>
      <c r="F115" s="590">
        <v>0</v>
      </c>
      <c r="G115" s="596">
        <v>20.611000000000001</v>
      </c>
      <c r="H115" s="590">
        <v>20.079000000000001</v>
      </c>
      <c r="I115" s="596">
        <v>10.184000000000001</v>
      </c>
      <c r="J115" s="590">
        <v>6.6230000000000011</v>
      </c>
      <c r="K115" s="596">
        <v>-0.153</v>
      </c>
      <c r="L115" s="590">
        <v>-17.135000000000002</v>
      </c>
      <c r="M115" s="596">
        <v>1.0129999999999999</v>
      </c>
      <c r="N115" s="590">
        <v>0.24399999999999977</v>
      </c>
      <c r="O115" s="596">
        <v>0.82</v>
      </c>
      <c r="P115" s="590">
        <v>-3.617</v>
      </c>
      <c r="Q115" s="596">
        <v>-1.8149999999999999</v>
      </c>
      <c r="R115" s="590">
        <v>-0.30900000000000016</v>
      </c>
      <c r="S115" s="596">
        <v>0</v>
      </c>
      <c r="T115" s="590">
        <v>0</v>
      </c>
      <c r="U115" s="596">
        <v>0</v>
      </c>
      <c r="V115" s="590">
        <v>0</v>
      </c>
      <c r="W115" s="596">
        <v>-0.61499999999999999</v>
      </c>
      <c r="X115" s="590">
        <v>-0.379</v>
      </c>
      <c r="Y115" s="596">
        <v>0.35899999999999999</v>
      </c>
      <c r="Z115" s="590">
        <v>-0.56600000000000006</v>
      </c>
      <c r="AA115" s="596">
        <v>-2E-3</v>
      </c>
      <c r="AB115" s="590">
        <v>1E-3</v>
      </c>
      <c r="AC115" s="596">
        <v>-1E-3</v>
      </c>
      <c r="AD115" s="590">
        <v>-1.3000000000000001E-2</v>
      </c>
      <c r="AE115" s="596">
        <v>20.661000000000001</v>
      </c>
      <c r="AF115" s="590">
        <v>-1.0509999999999999</v>
      </c>
      <c r="AG115" s="596">
        <v>9.740000000000002</v>
      </c>
      <c r="AH115" s="590">
        <v>5.9790000000000001</v>
      </c>
      <c r="AJ115"/>
      <c r="AK115"/>
      <c r="AL115"/>
      <c r="AM115"/>
      <c r="AN115"/>
      <c r="AO115"/>
      <c r="AP115"/>
      <c r="AQ115"/>
      <c r="AR115"/>
      <c r="AS115"/>
      <c r="AT115"/>
      <c r="AU115"/>
      <c r="AV115"/>
      <c r="AW115"/>
      <c r="AX115"/>
    </row>
    <row r="116" spans="1:50">
      <c r="E116" s="702"/>
      <c r="F116" s="702"/>
      <c r="H116" s="793"/>
      <c r="I116" s="702"/>
      <c r="J116" s="702"/>
      <c r="M116" s="702"/>
      <c r="N116" s="702"/>
      <c r="Q116" s="702"/>
      <c r="R116" s="702"/>
      <c r="S116" s="169"/>
      <c r="T116" s="169"/>
      <c r="U116" s="702"/>
      <c r="V116" s="702"/>
      <c r="W116" s="169"/>
      <c r="X116" s="169"/>
      <c r="Y116" s="702"/>
      <c r="Z116" s="702"/>
      <c r="AA116" s="169"/>
      <c r="AB116" s="169"/>
      <c r="AC116" s="702"/>
      <c r="AD116" s="702"/>
      <c r="AE116" s="169"/>
      <c r="AF116" s="169"/>
      <c r="AG116" s="702"/>
      <c r="AH116" s="702"/>
      <c r="AI116" s="169"/>
    </row>
    <row r="117" spans="1:50" ht="25.5">
      <c r="A117" s="178"/>
      <c r="B117" s="165" t="s">
        <v>404</v>
      </c>
      <c r="C117" s="587">
        <v>0</v>
      </c>
      <c r="D117" s="591">
        <v>0</v>
      </c>
      <c r="E117" s="587">
        <v>0</v>
      </c>
      <c r="F117" s="591">
        <v>0</v>
      </c>
      <c r="G117" s="587">
        <v>0</v>
      </c>
      <c r="H117" s="591">
        <v>0</v>
      </c>
      <c r="I117" s="587">
        <v>0</v>
      </c>
      <c r="J117" s="591">
        <v>0</v>
      </c>
      <c r="K117" s="587">
        <v>0</v>
      </c>
      <c r="L117" s="591">
        <v>0</v>
      </c>
      <c r="M117" s="587">
        <v>0</v>
      </c>
      <c r="N117" s="591">
        <v>0</v>
      </c>
      <c r="O117" s="587">
        <v>0</v>
      </c>
      <c r="P117" s="591">
        <v>0</v>
      </c>
      <c r="Q117" s="587">
        <v>0</v>
      </c>
      <c r="R117" s="591">
        <v>0</v>
      </c>
      <c r="S117" s="587">
        <v>0</v>
      </c>
      <c r="T117" s="591">
        <v>0</v>
      </c>
      <c r="U117" s="587">
        <v>0</v>
      </c>
      <c r="V117" s="591">
        <v>0</v>
      </c>
      <c r="W117" s="587">
        <v>0</v>
      </c>
      <c r="X117" s="591">
        <v>0</v>
      </c>
      <c r="Y117" s="587">
        <v>0</v>
      </c>
      <c r="Z117" s="591">
        <v>0</v>
      </c>
      <c r="AA117" s="587">
        <v>0</v>
      </c>
      <c r="AB117" s="591">
        <v>0</v>
      </c>
      <c r="AC117" s="587">
        <v>0</v>
      </c>
      <c r="AD117" s="591">
        <v>0</v>
      </c>
      <c r="AE117" s="587">
        <v>0</v>
      </c>
      <c r="AF117" s="591">
        <v>0</v>
      </c>
      <c r="AG117" s="587">
        <v>0</v>
      </c>
      <c r="AH117" s="591">
        <v>0</v>
      </c>
    </row>
    <row r="118" spans="1:50">
      <c r="A118" s="158"/>
      <c r="B118" s="181" t="s">
        <v>405</v>
      </c>
      <c r="C118" s="587">
        <v>0</v>
      </c>
      <c r="D118" s="590">
        <v>0</v>
      </c>
      <c r="E118" s="587">
        <v>0</v>
      </c>
      <c r="F118" s="590">
        <v>0</v>
      </c>
      <c r="G118" s="587">
        <v>0</v>
      </c>
      <c r="H118" s="590">
        <v>0</v>
      </c>
      <c r="I118" s="587">
        <v>0</v>
      </c>
      <c r="J118" s="590">
        <v>0</v>
      </c>
      <c r="K118" s="587">
        <v>0</v>
      </c>
      <c r="L118" s="590">
        <v>1.774</v>
      </c>
      <c r="M118" s="587">
        <v>0</v>
      </c>
      <c r="N118" s="590">
        <v>1.774</v>
      </c>
      <c r="O118" s="587">
        <v>0.83399999999999996</v>
      </c>
      <c r="P118" s="590">
        <v>0</v>
      </c>
      <c r="Q118" s="587">
        <v>0.129</v>
      </c>
      <c r="R118" s="590">
        <v>0</v>
      </c>
      <c r="S118" s="587">
        <v>0</v>
      </c>
      <c r="T118" s="590">
        <v>0</v>
      </c>
      <c r="U118" s="587">
        <v>0</v>
      </c>
      <c r="V118" s="590">
        <v>0</v>
      </c>
      <c r="W118" s="587">
        <v>1E-3</v>
      </c>
      <c r="X118" s="590">
        <v>9.4E-2</v>
      </c>
      <c r="Y118" s="587">
        <v>0</v>
      </c>
      <c r="Z118" s="590">
        <v>0.06</v>
      </c>
      <c r="AA118" s="587">
        <v>0</v>
      </c>
      <c r="AB118" s="590">
        <v>0</v>
      </c>
      <c r="AC118" s="587">
        <v>-0.02</v>
      </c>
      <c r="AD118" s="590">
        <v>0</v>
      </c>
      <c r="AE118" s="587">
        <v>0.83499999999999996</v>
      </c>
      <c r="AF118" s="590">
        <v>1.8680000000000001</v>
      </c>
      <c r="AG118" s="587">
        <v>0.10899999999999999</v>
      </c>
      <c r="AH118" s="590">
        <v>1.8340000000000001</v>
      </c>
    </row>
    <row r="119" spans="1:50">
      <c r="A119" s="158"/>
      <c r="B119" s="171" t="s">
        <v>406</v>
      </c>
      <c r="C119" s="587">
        <v>0</v>
      </c>
      <c r="D119" s="591">
        <v>0</v>
      </c>
      <c r="E119" s="587">
        <v>0</v>
      </c>
      <c r="F119" s="591">
        <v>0</v>
      </c>
      <c r="G119" s="587">
        <v>0</v>
      </c>
      <c r="H119" s="591">
        <v>0</v>
      </c>
      <c r="I119" s="587">
        <v>0</v>
      </c>
      <c r="J119" s="591">
        <v>0</v>
      </c>
      <c r="K119" s="587">
        <v>0</v>
      </c>
      <c r="L119" s="591">
        <v>1.774</v>
      </c>
      <c r="M119" s="587">
        <v>0</v>
      </c>
      <c r="N119" s="591">
        <v>1.774</v>
      </c>
      <c r="O119" s="587">
        <v>0.71699999999999997</v>
      </c>
      <c r="P119" s="591">
        <v>0</v>
      </c>
      <c r="Q119" s="587">
        <v>1.2000000000000011E-2</v>
      </c>
      <c r="R119" s="591">
        <v>0</v>
      </c>
      <c r="S119" s="587">
        <v>0</v>
      </c>
      <c r="T119" s="591">
        <v>0</v>
      </c>
      <c r="U119" s="587">
        <v>0</v>
      </c>
      <c r="V119" s="591">
        <v>0</v>
      </c>
      <c r="W119" s="587">
        <v>0</v>
      </c>
      <c r="X119" s="591">
        <v>0</v>
      </c>
      <c r="Y119" s="587">
        <v>0</v>
      </c>
      <c r="Z119" s="591">
        <v>0</v>
      </c>
      <c r="AA119" s="587">
        <v>0</v>
      </c>
      <c r="AB119" s="591">
        <v>0</v>
      </c>
      <c r="AC119" s="587">
        <v>0</v>
      </c>
      <c r="AD119" s="591">
        <v>0</v>
      </c>
      <c r="AE119" s="587">
        <v>0.71699999999999997</v>
      </c>
      <c r="AF119" s="591">
        <v>1.774</v>
      </c>
      <c r="AG119" s="587">
        <v>1.2000000000000011E-2</v>
      </c>
      <c r="AH119" s="591">
        <v>1.774</v>
      </c>
    </row>
    <row r="120" spans="1:50">
      <c r="A120" s="158"/>
      <c r="B120" s="171" t="s">
        <v>407</v>
      </c>
      <c r="C120" s="587">
        <v>0</v>
      </c>
      <c r="D120" s="591">
        <v>0</v>
      </c>
      <c r="E120" s="587">
        <v>0</v>
      </c>
      <c r="F120" s="591">
        <v>0</v>
      </c>
      <c r="G120" s="587">
        <v>0</v>
      </c>
      <c r="H120" s="591">
        <v>0</v>
      </c>
      <c r="I120" s="587">
        <v>0</v>
      </c>
      <c r="J120" s="591">
        <v>0</v>
      </c>
      <c r="K120" s="587">
        <v>0</v>
      </c>
      <c r="L120" s="591">
        <v>0</v>
      </c>
      <c r="M120" s="587">
        <v>0</v>
      </c>
      <c r="N120" s="591">
        <v>0</v>
      </c>
      <c r="O120" s="587">
        <v>0.11700000000000001</v>
      </c>
      <c r="P120" s="591">
        <v>0</v>
      </c>
      <c r="Q120" s="587">
        <v>0.11700000000000001</v>
      </c>
      <c r="R120" s="591">
        <v>0</v>
      </c>
      <c r="S120" s="587">
        <v>0</v>
      </c>
      <c r="T120" s="591">
        <v>0</v>
      </c>
      <c r="U120" s="587">
        <v>0</v>
      </c>
      <c r="V120" s="591">
        <v>0</v>
      </c>
      <c r="W120" s="587">
        <v>1E-3</v>
      </c>
      <c r="X120" s="591">
        <v>9.4E-2</v>
      </c>
      <c r="Y120" s="587">
        <v>0</v>
      </c>
      <c r="Z120" s="591">
        <v>0.06</v>
      </c>
      <c r="AA120" s="587">
        <v>0</v>
      </c>
      <c r="AB120" s="591">
        <v>0</v>
      </c>
      <c r="AC120" s="587">
        <v>-0.02</v>
      </c>
      <c r="AD120" s="591">
        <v>0</v>
      </c>
      <c r="AE120" s="587">
        <v>0.11799999999999999</v>
      </c>
      <c r="AF120" s="591">
        <v>9.4E-2</v>
      </c>
      <c r="AG120" s="587">
        <v>9.6999999999999989E-2</v>
      </c>
      <c r="AH120" s="591">
        <v>0.06</v>
      </c>
    </row>
    <row r="121" spans="1:50">
      <c r="E121" s="702"/>
      <c r="F121" s="702"/>
      <c r="H121" s="793"/>
      <c r="I121" s="702"/>
      <c r="J121" s="702"/>
      <c r="M121" s="702"/>
      <c r="N121" s="702"/>
      <c r="Q121" s="702"/>
      <c r="R121" s="702"/>
      <c r="S121" s="169"/>
      <c r="T121" s="169"/>
      <c r="U121" s="702"/>
      <c r="V121" s="702"/>
      <c r="W121" s="169"/>
      <c r="X121" s="169"/>
      <c r="Y121" s="702"/>
      <c r="Z121" s="702"/>
      <c r="AA121" s="169"/>
      <c r="AB121" s="169"/>
      <c r="AC121" s="702"/>
      <c r="AD121" s="702"/>
      <c r="AE121" s="169"/>
      <c r="AF121" s="169"/>
      <c r="AG121" s="702"/>
      <c r="AH121" s="702"/>
      <c r="AI121" s="169"/>
    </row>
    <row r="122" spans="1:50" s="144" customFormat="1">
      <c r="A122" s="158" t="s">
        <v>424</v>
      </c>
      <c r="B122" s="181"/>
      <c r="C122" s="596">
        <v>0</v>
      </c>
      <c r="D122" s="590">
        <v>0</v>
      </c>
      <c r="E122" s="596">
        <v>0</v>
      </c>
      <c r="F122" s="590">
        <v>0</v>
      </c>
      <c r="G122" s="596">
        <v>31.812000000000001</v>
      </c>
      <c r="H122" s="590">
        <v>-60.530999999999999</v>
      </c>
      <c r="I122" s="596">
        <v>19.273000000000003</v>
      </c>
      <c r="J122" s="590">
        <v>6.8440000000000012</v>
      </c>
      <c r="K122" s="596">
        <v>242.447</v>
      </c>
      <c r="L122" s="590">
        <v>306.58699999999999</v>
      </c>
      <c r="M122" s="596">
        <v>102.69200000000001</v>
      </c>
      <c r="N122" s="590">
        <v>99.908999999999992</v>
      </c>
      <c r="O122" s="596">
        <v>480.303</v>
      </c>
      <c r="P122" s="590">
        <v>365.75599999999997</v>
      </c>
      <c r="Q122" s="596">
        <v>174.60699999999997</v>
      </c>
      <c r="R122" s="590">
        <v>108.23599999999999</v>
      </c>
      <c r="S122" s="596">
        <v>0</v>
      </c>
      <c r="T122" s="590">
        <v>0</v>
      </c>
      <c r="U122" s="596">
        <v>0</v>
      </c>
      <c r="V122" s="590">
        <v>0</v>
      </c>
      <c r="W122" s="596">
        <v>110.095</v>
      </c>
      <c r="X122" s="590">
        <v>73.879000000000005</v>
      </c>
      <c r="Y122" s="596">
        <v>40.203000000000003</v>
      </c>
      <c r="Z122" s="590">
        <v>44.617000000000004</v>
      </c>
      <c r="AA122" s="596">
        <v>-1E-3</v>
      </c>
      <c r="AB122" s="590">
        <v>-0.02</v>
      </c>
      <c r="AC122" s="596">
        <v>-2.1000000000000001E-2</v>
      </c>
      <c r="AD122" s="590">
        <v>1.9999999999999983E-3</v>
      </c>
      <c r="AE122" s="596">
        <v>864.65599999999995</v>
      </c>
      <c r="AF122" s="590">
        <v>685.67100000000005</v>
      </c>
      <c r="AG122" s="596">
        <v>336.75399999999991</v>
      </c>
      <c r="AH122" s="590">
        <v>259.60800000000006</v>
      </c>
      <c r="AJ122"/>
      <c r="AK122"/>
      <c r="AL122"/>
      <c r="AM122"/>
      <c r="AN122"/>
      <c r="AO122"/>
      <c r="AP122"/>
      <c r="AQ122"/>
      <c r="AR122"/>
      <c r="AS122"/>
      <c r="AT122"/>
      <c r="AU122"/>
      <c r="AV122"/>
      <c r="AW122"/>
      <c r="AX122"/>
    </row>
    <row r="123" spans="1:50">
      <c r="E123" s="702"/>
      <c r="F123" s="702"/>
      <c r="H123" s="793"/>
      <c r="I123" s="702"/>
      <c r="J123" s="702"/>
      <c r="M123" s="702"/>
      <c r="N123" s="702"/>
      <c r="Q123" s="702"/>
      <c r="R123" s="702"/>
      <c r="S123" s="169"/>
      <c r="T123" s="169"/>
      <c r="U123" s="702"/>
      <c r="V123" s="702"/>
      <c r="W123" s="169"/>
      <c r="X123" s="169"/>
      <c r="Y123" s="702"/>
      <c r="Z123" s="702"/>
      <c r="AA123" s="169"/>
      <c r="AB123" s="169"/>
      <c r="AC123" s="702"/>
      <c r="AD123" s="702"/>
      <c r="AE123" s="169"/>
      <c r="AF123" s="169"/>
      <c r="AG123" s="702"/>
      <c r="AH123" s="702"/>
      <c r="AI123" s="169"/>
    </row>
    <row r="124" spans="1:50">
      <c r="A124" s="164"/>
      <c r="B124" s="165" t="s">
        <v>409</v>
      </c>
      <c r="C124" s="587">
        <v>0</v>
      </c>
      <c r="D124" s="591">
        <v>0</v>
      </c>
      <c r="E124" s="587">
        <v>0</v>
      </c>
      <c r="F124" s="591">
        <v>0</v>
      </c>
      <c r="G124" s="587">
        <v>-14.698</v>
      </c>
      <c r="H124" s="591">
        <v>17.555</v>
      </c>
      <c r="I124" s="587">
        <v>-6.49</v>
      </c>
      <c r="J124" s="591">
        <v>0.66999999999999815</v>
      </c>
      <c r="K124" s="587">
        <v>-61.594000000000001</v>
      </c>
      <c r="L124" s="591">
        <v>-73.198999999999998</v>
      </c>
      <c r="M124" s="587">
        <v>-21.149000000000001</v>
      </c>
      <c r="N124" s="591">
        <v>-18.286999999999999</v>
      </c>
      <c r="O124" s="587">
        <v>-148.39400000000001</v>
      </c>
      <c r="P124" s="591">
        <v>-112.34699999999999</v>
      </c>
      <c r="Q124" s="587">
        <v>-51.864000000000004</v>
      </c>
      <c r="R124" s="591">
        <v>-34.61699999999999</v>
      </c>
      <c r="S124" s="587">
        <v>0</v>
      </c>
      <c r="T124" s="591">
        <v>0</v>
      </c>
      <c r="U124" s="587">
        <v>0</v>
      </c>
      <c r="V124" s="591">
        <v>0</v>
      </c>
      <c r="W124" s="587">
        <v>-33.603000000000002</v>
      </c>
      <c r="X124" s="591">
        <v>-22.690999999999999</v>
      </c>
      <c r="Y124" s="587">
        <v>-10.172000000000001</v>
      </c>
      <c r="Z124" s="591">
        <v>-11.446</v>
      </c>
      <c r="AA124" s="587">
        <v>0</v>
      </c>
      <c r="AB124" s="591">
        <v>0</v>
      </c>
      <c r="AC124" s="587">
        <v>0</v>
      </c>
      <c r="AD124" s="591">
        <v>0</v>
      </c>
      <c r="AE124" s="587">
        <v>-258.28899999999999</v>
      </c>
      <c r="AF124" s="591">
        <v>-190.68199999999999</v>
      </c>
      <c r="AG124" s="587">
        <v>-89.674999999999983</v>
      </c>
      <c r="AH124" s="591">
        <v>-63.679999999999993</v>
      </c>
    </row>
    <row r="125" spans="1:50">
      <c r="E125" s="702"/>
      <c r="F125" s="702"/>
      <c r="H125" s="793"/>
      <c r="I125" s="702"/>
      <c r="J125" s="702"/>
      <c r="M125" s="702"/>
      <c r="N125" s="702"/>
      <c r="Q125" s="702"/>
      <c r="R125" s="702"/>
      <c r="S125" s="169"/>
      <c r="T125" s="169"/>
      <c r="U125" s="702"/>
      <c r="V125" s="702"/>
      <c r="W125" s="169"/>
      <c r="X125" s="169"/>
      <c r="Y125" s="702"/>
      <c r="Z125" s="702"/>
      <c r="AA125" s="169"/>
      <c r="AB125" s="169"/>
      <c r="AC125" s="702"/>
      <c r="AD125" s="702"/>
      <c r="AE125" s="169"/>
      <c r="AF125" s="169"/>
      <c r="AG125" s="702"/>
      <c r="AH125" s="702"/>
      <c r="AI125" s="169"/>
    </row>
    <row r="126" spans="1:50" s="144" customFormat="1">
      <c r="A126" s="158" t="s">
        <v>410</v>
      </c>
      <c r="B126" s="181"/>
      <c r="C126" s="596">
        <v>0</v>
      </c>
      <c r="D126" s="590">
        <v>0</v>
      </c>
      <c r="E126" s="596">
        <v>0</v>
      </c>
      <c r="F126" s="590">
        <v>0</v>
      </c>
      <c r="G126" s="596">
        <v>17.114000000000001</v>
      </c>
      <c r="H126" s="590">
        <v>-42.975999999999999</v>
      </c>
      <c r="I126" s="596">
        <v>12.783000000000001</v>
      </c>
      <c r="J126" s="590">
        <v>7.5140000000000029</v>
      </c>
      <c r="K126" s="596">
        <v>180.85300000000001</v>
      </c>
      <c r="L126" s="590">
        <v>233.38800000000001</v>
      </c>
      <c r="M126" s="596">
        <v>81.543000000000006</v>
      </c>
      <c r="N126" s="590">
        <v>81.622000000000014</v>
      </c>
      <c r="O126" s="596">
        <v>331.90899999999999</v>
      </c>
      <c r="P126" s="590">
        <v>253.40899999999999</v>
      </c>
      <c r="Q126" s="596">
        <v>122.74299999999999</v>
      </c>
      <c r="R126" s="590">
        <v>73.619</v>
      </c>
      <c r="S126" s="596">
        <v>0</v>
      </c>
      <c r="T126" s="590">
        <v>0</v>
      </c>
      <c r="U126" s="596">
        <v>0</v>
      </c>
      <c r="V126" s="590">
        <v>0</v>
      </c>
      <c r="W126" s="596">
        <v>76.492000000000004</v>
      </c>
      <c r="X126" s="590">
        <v>51.188000000000002</v>
      </c>
      <c r="Y126" s="596">
        <v>30.031000000000006</v>
      </c>
      <c r="Z126" s="590">
        <v>33.171000000000006</v>
      </c>
      <c r="AA126" s="596">
        <v>-1E-3</v>
      </c>
      <c r="AB126" s="590">
        <v>-0.02</v>
      </c>
      <c r="AC126" s="596">
        <v>-2.1000000000000001E-2</v>
      </c>
      <c r="AD126" s="590">
        <v>1.9999999999999983E-3</v>
      </c>
      <c r="AE126" s="596">
        <v>606.36699999999996</v>
      </c>
      <c r="AF126" s="590">
        <v>494.98899999999998</v>
      </c>
      <c r="AG126" s="596">
        <v>247.07899999999995</v>
      </c>
      <c r="AH126" s="590">
        <v>195.928</v>
      </c>
      <c r="AJ126"/>
      <c r="AK126"/>
      <c r="AL126"/>
      <c r="AM126"/>
      <c r="AN126"/>
      <c r="AO126"/>
      <c r="AP126"/>
      <c r="AQ126"/>
      <c r="AR126"/>
      <c r="AS126"/>
      <c r="AT126"/>
      <c r="AU126"/>
      <c r="AV126"/>
      <c r="AW126"/>
      <c r="AX126"/>
    </row>
    <row r="127" spans="1:50">
      <c r="A127" s="164"/>
      <c r="B127" s="165" t="s">
        <v>411</v>
      </c>
      <c r="C127" s="587">
        <v>0</v>
      </c>
      <c r="D127" s="591">
        <v>0</v>
      </c>
      <c r="E127" s="587">
        <v>0</v>
      </c>
      <c r="F127" s="591">
        <v>0</v>
      </c>
      <c r="G127" s="587">
        <v>0</v>
      </c>
      <c r="H127" s="591">
        <v>0</v>
      </c>
      <c r="I127" s="587">
        <v>0</v>
      </c>
      <c r="J127" s="591">
        <v>0</v>
      </c>
      <c r="K127" s="587">
        <v>0</v>
      </c>
      <c r="L127" s="591">
        <v>0</v>
      </c>
      <c r="M127" s="587">
        <v>0</v>
      </c>
      <c r="N127" s="591">
        <v>0</v>
      </c>
      <c r="O127" s="587">
        <v>0</v>
      </c>
      <c r="P127" s="591">
        <v>0</v>
      </c>
      <c r="Q127" s="587">
        <v>0</v>
      </c>
      <c r="R127" s="591">
        <v>0</v>
      </c>
      <c r="S127" s="587">
        <v>0</v>
      </c>
      <c r="T127" s="591">
        <v>0</v>
      </c>
      <c r="U127" s="587">
        <v>0</v>
      </c>
      <c r="V127" s="591">
        <v>0</v>
      </c>
      <c r="W127" s="587">
        <v>0</v>
      </c>
      <c r="X127" s="591">
        <v>0</v>
      </c>
      <c r="Y127" s="587">
        <v>0</v>
      </c>
      <c r="Z127" s="591">
        <v>0</v>
      </c>
      <c r="AA127" s="587">
        <v>0</v>
      </c>
      <c r="AB127" s="591">
        <v>0</v>
      </c>
      <c r="AC127" s="587">
        <v>0</v>
      </c>
      <c r="AD127" s="591">
        <v>0</v>
      </c>
      <c r="AE127" s="587">
        <v>0</v>
      </c>
      <c r="AF127" s="591">
        <v>0</v>
      </c>
      <c r="AG127" s="587">
        <v>0</v>
      </c>
      <c r="AH127" s="591">
        <v>0</v>
      </c>
    </row>
    <row r="128" spans="1:50" s="144" customFormat="1">
      <c r="A128" s="172" t="s">
        <v>412</v>
      </c>
      <c r="B128" s="159"/>
      <c r="C128" s="596">
        <v>0</v>
      </c>
      <c r="D128" s="590">
        <v>0</v>
      </c>
      <c r="E128" s="596">
        <v>0</v>
      </c>
      <c r="F128" s="590">
        <v>0</v>
      </c>
      <c r="G128" s="596">
        <v>17.114000000000001</v>
      </c>
      <c r="H128" s="590">
        <v>-42.975999999999999</v>
      </c>
      <c r="I128" s="596">
        <v>12.783000000000001</v>
      </c>
      <c r="J128" s="590">
        <v>7.5140000000000029</v>
      </c>
      <c r="K128" s="596">
        <v>180.85300000000001</v>
      </c>
      <c r="L128" s="590">
        <v>233.38800000000001</v>
      </c>
      <c r="M128" s="596">
        <v>81.543000000000006</v>
      </c>
      <c r="N128" s="590">
        <v>81.622000000000014</v>
      </c>
      <c r="O128" s="596">
        <v>331.90899999999999</v>
      </c>
      <c r="P128" s="590">
        <v>253.40899999999999</v>
      </c>
      <c r="Q128" s="596">
        <v>122.74299999999999</v>
      </c>
      <c r="R128" s="590">
        <v>73.619</v>
      </c>
      <c r="S128" s="596">
        <v>0</v>
      </c>
      <c r="T128" s="590">
        <v>0</v>
      </c>
      <c r="U128" s="596">
        <v>0</v>
      </c>
      <c r="V128" s="590">
        <v>0</v>
      </c>
      <c r="W128" s="596">
        <v>76.492000000000004</v>
      </c>
      <c r="X128" s="590">
        <v>51.188000000000002</v>
      </c>
      <c r="Y128" s="596">
        <v>30.031000000000006</v>
      </c>
      <c r="Z128" s="590">
        <v>33.171000000000006</v>
      </c>
      <c r="AA128" s="596">
        <v>-1E-3</v>
      </c>
      <c r="AB128" s="590">
        <v>-0.02</v>
      </c>
      <c r="AC128" s="596">
        <v>-2.1000000000000001E-2</v>
      </c>
      <c r="AD128" s="590">
        <v>1.9999999999999983E-3</v>
      </c>
      <c r="AE128" s="596">
        <v>606.36699999999996</v>
      </c>
      <c r="AF128" s="590">
        <v>494.98899999999998</v>
      </c>
      <c r="AG128" s="596">
        <v>247.07899999999995</v>
      </c>
      <c r="AH128" s="590">
        <v>195.928</v>
      </c>
      <c r="AJ128"/>
      <c r="AK128"/>
      <c r="AL128"/>
      <c r="AM128"/>
      <c r="AN128"/>
      <c r="AO128"/>
      <c r="AP128"/>
      <c r="AQ128"/>
      <c r="AR128"/>
      <c r="AS128"/>
      <c r="AT128"/>
      <c r="AU128"/>
      <c r="AV128"/>
      <c r="AW128"/>
      <c r="AX128"/>
    </row>
    <row r="129" spans="1:18">
      <c r="E129" s="183"/>
      <c r="F129" s="183"/>
      <c r="Q129" s="169"/>
      <c r="R129" s="169"/>
    </row>
    <row r="130" spans="1:18">
      <c r="C130" s="183"/>
      <c r="D130" s="183"/>
    </row>
    <row r="131" spans="1:18">
      <c r="C131" s="202"/>
      <c r="O131" s="157"/>
      <c r="P131" s="157"/>
    </row>
    <row r="132" spans="1:18">
      <c r="A132" s="913" t="s">
        <v>0</v>
      </c>
      <c r="B132" s="914"/>
      <c r="C132" s="907" t="s">
        <v>223</v>
      </c>
      <c r="D132" s="908"/>
      <c r="E132" s="907" t="s">
        <v>5</v>
      </c>
      <c r="F132" s="908"/>
      <c r="G132" s="907" t="s">
        <v>6</v>
      </c>
      <c r="H132" s="908"/>
      <c r="I132" s="907" t="s">
        <v>7</v>
      </c>
      <c r="J132" s="908"/>
      <c r="K132" s="907" t="s">
        <v>14</v>
      </c>
      <c r="L132" s="908"/>
      <c r="M132" s="907" t="s">
        <v>44</v>
      </c>
      <c r="N132" s="908"/>
      <c r="O132" s="907" t="s">
        <v>325</v>
      </c>
      <c r="P132" s="908"/>
      <c r="Q132" s="907" t="s">
        <v>47</v>
      </c>
      <c r="R132" s="908"/>
    </row>
    <row r="133" spans="1:18">
      <c r="A133" s="919" t="s">
        <v>414</v>
      </c>
      <c r="B133" s="924"/>
      <c r="C133" s="583" t="s">
        <v>478</v>
      </c>
      <c r="D133" s="268" t="s">
        <v>479</v>
      </c>
      <c r="E133" s="583" t="s">
        <v>478</v>
      </c>
      <c r="F133" s="268" t="s">
        <v>479</v>
      </c>
      <c r="G133" s="583" t="s">
        <v>478</v>
      </c>
      <c r="H133" s="268" t="s">
        <v>479</v>
      </c>
      <c r="I133" s="583" t="s">
        <v>478</v>
      </c>
      <c r="J133" s="268" t="s">
        <v>479</v>
      </c>
      <c r="K133" s="583" t="s">
        <v>478</v>
      </c>
      <c r="L133" s="268" t="s">
        <v>479</v>
      </c>
      <c r="M133" s="583" t="s">
        <v>478</v>
      </c>
      <c r="N133" s="268" t="s">
        <v>479</v>
      </c>
      <c r="O133" s="583" t="s">
        <v>478</v>
      </c>
      <c r="P133" s="268" t="s">
        <v>479</v>
      </c>
      <c r="Q133" s="583" t="s">
        <v>478</v>
      </c>
      <c r="R133" s="268" t="s">
        <v>479</v>
      </c>
    </row>
    <row r="134" spans="1:18">
      <c r="A134" s="925"/>
      <c r="B134" s="926"/>
      <c r="C134" s="584" t="s">
        <v>222</v>
      </c>
      <c r="D134" s="269" t="s">
        <v>222</v>
      </c>
      <c r="E134" s="584" t="s">
        <v>222</v>
      </c>
      <c r="F134" s="269" t="s">
        <v>222</v>
      </c>
      <c r="G134" s="584" t="s">
        <v>222</v>
      </c>
      <c r="H134" s="269" t="s">
        <v>222</v>
      </c>
      <c r="I134" s="584" t="s">
        <v>222</v>
      </c>
      <c r="J134" s="269" t="s">
        <v>222</v>
      </c>
      <c r="K134" s="584" t="s">
        <v>222</v>
      </c>
      <c r="L134" s="269" t="s">
        <v>222</v>
      </c>
      <c r="M134" s="584" t="s">
        <v>222</v>
      </c>
      <c r="N134" s="269" t="s">
        <v>222</v>
      </c>
      <c r="O134" s="584" t="s">
        <v>222</v>
      </c>
      <c r="P134" s="269" t="s">
        <v>222</v>
      </c>
      <c r="Q134" s="584" t="s">
        <v>222</v>
      </c>
      <c r="R134" s="269" t="s">
        <v>222</v>
      </c>
    </row>
    <row r="135" spans="1:18">
      <c r="E135" s="592"/>
      <c r="F135" s="592"/>
      <c r="G135" s="592"/>
      <c r="H135" s="592"/>
      <c r="I135" s="592"/>
      <c r="J135" s="592"/>
      <c r="K135" s="592"/>
      <c r="L135" s="592"/>
      <c r="M135" s="592"/>
      <c r="N135" s="592"/>
      <c r="O135" s="592"/>
      <c r="P135" s="592"/>
      <c r="Q135" s="592"/>
      <c r="R135" s="592"/>
    </row>
    <row r="136" spans="1:18">
      <c r="A136" s="158"/>
      <c r="B136" s="171" t="s">
        <v>415</v>
      </c>
      <c r="C136" s="587">
        <v>0</v>
      </c>
      <c r="D136" s="591">
        <v>0</v>
      </c>
      <c r="E136" s="587">
        <v>19.513999999999999</v>
      </c>
      <c r="F136" s="591">
        <v>21.9</v>
      </c>
      <c r="G136" s="587">
        <v>239.227</v>
      </c>
      <c r="H136" s="591">
        <v>277.37099999999998</v>
      </c>
      <c r="I136" s="587">
        <v>41.418999999999997</v>
      </c>
      <c r="J136" s="591">
        <v>6.9050000000000002</v>
      </c>
      <c r="K136" s="587">
        <v>0</v>
      </c>
      <c r="L136" s="591">
        <v>0</v>
      </c>
      <c r="M136" s="587">
        <v>95.150999999999996</v>
      </c>
      <c r="N136" s="591">
        <v>80.938999999999993</v>
      </c>
      <c r="O136" s="587">
        <v>0</v>
      </c>
      <c r="P136" s="591">
        <v>-3.5000000000000003E-2</v>
      </c>
      <c r="Q136" s="587">
        <v>395.31099999999998</v>
      </c>
      <c r="R136" s="591">
        <v>387.08</v>
      </c>
    </row>
    <row r="137" spans="1:18">
      <c r="A137" s="158"/>
      <c r="B137" s="171" t="s">
        <v>416</v>
      </c>
      <c r="C137" s="587">
        <v>0</v>
      </c>
      <c r="D137" s="591">
        <v>0</v>
      </c>
      <c r="E137" s="587">
        <v>10.33</v>
      </c>
      <c r="F137" s="591">
        <v>-6.4329999999999998</v>
      </c>
      <c r="G137" s="587">
        <v>-235.017</v>
      </c>
      <c r="H137" s="591">
        <v>-1538.2539999999999</v>
      </c>
      <c r="I137" s="587">
        <v>-270.83300000000003</v>
      </c>
      <c r="J137" s="591">
        <v>-146.00299999999999</v>
      </c>
      <c r="K137" s="587">
        <v>0</v>
      </c>
      <c r="L137" s="591">
        <v>0</v>
      </c>
      <c r="M137" s="587">
        <v>-19.802</v>
      </c>
      <c r="N137" s="591">
        <v>-31.785</v>
      </c>
      <c r="O137" s="587">
        <v>-9.5</v>
      </c>
      <c r="P137" s="591">
        <v>-19</v>
      </c>
      <c r="Q137" s="587">
        <v>-524.822</v>
      </c>
      <c r="R137" s="591">
        <v>-1741.4749999999999</v>
      </c>
    </row>
    <row r="138" spans="1:18">
      <c r="A138" s="158"/>
      <c r="B138" s="171" t="s">
        <v>417</v>
      </c>
      <c r="C138" s="587">
        <v>0</v>
      </c>
      <c r="D138" s="591">
        <v>0</v>
      </c>
      <c r="E138" s="587">
        <v>-17.753</v>
      </c>
      <c r="F138" s="591">
        <v>-8.5429999999999993</v>
      </c>
      <c r="G138" s="587">
        <v>-210.917</v>
      </c>
      <c r="H138" s="591">
        <v>1155.133</v>
      </c>
      <c r="I138" s="587">
        <v>-322.10899999999998</v>
      </c>
      <c r="J138" s="591">
        <v>-114.715</v>
      </c>
      <c r="K138" s="587">
        <v>0</v>
      </c>
      <c r="L138" s="591">
        <v>0</v>
      </c>
      <c r="M138" s="587">
        <v>-40.49</v>
      </c>
      <c r="N138" s="591">
        <v>-29.77</v>
      </c>
      <c r="O138" s="587">
        <v>9.5</v>
      </c>
      <c r="P138" s="591">
        <v>19</v>
      </c>
      <c r="Q138" s="587">
        <v>-581.76900000000001</v>
      </c>
      <c r="R138" s="591">
        <v>1021.105</v>
      </c>
    </row>
    <row r="140" spans="1:18">
      <c r="K140" s="169">
        <v>1000</v>
      </c>
    </row>
    <row r="146" spans="3:11">
      <c r="C146" s="157">
        <v>0</v>
      </c>
      <c r="D146" s="157">
        <v>0</v>
      </c>
      <c r="E146" s="157"/>
      <c r="F146" s="157"/>
      <c r="G146" s="157"/>
      <c r="H146" s="157"/>
      <c r="I146" s="157"/>
      <c r="J146" s="157"/>
      <c r="K146" s="157"/>
    </row>
  </sheetData>
  <mergeCells count="61">
    <mergeCell ref="O132:P132"/>
    <mergeCell ref="Q132:R132"/>
    <mergeCell ref="W75:Z75"/>
    <mergeCell ref="W76:X76"/>
    <mergeCell ref="Y76:Z76"/>
    <mergeCell ref="O76:P76"/>
    <mergeCell ref="Q76:R76"/>
    <mergeCell ref="O75:R75"/>
    <mergeCell ref="S76:T76"/>
    <mergeCell ref="U76:V76"/>
    <mergeCell ref="A77:B78"/>
    <mergeCell ref="G35:H35"/>
    <mergeCell ref="A36:B37"/>
    <mergeCell ref="G76:H76"/>
    <mergeCell ref="C75:F75"/>
    <mergeCell ref="G75:J75"/>
    <mergeCell ref="A75:B75"/>
    <mergeCell ref="C74:AH74"/>
    <mergeCell ref="S75:V75"/>
    <mergeCell ref="K76:L76"/>
    <mergeCell ref="M76:N76"/>
    <mergeCell ref="AG76:AH76"/>
    <mergeCell ref="AE75:AH75"/>
    <mergeCell ref="AA75:AD75"/>
    <mergeCell ref="AA76:AB76"/>
    <mergeCell ref="AC76:AD76"/>
    <mergeCell ref="A133:B134"/>
    <mergeCell ref="A132:B132"/>
    <mergeCell ref="C132:D132"/>
    <mergeCell ref="E132:F132"/>
    <mergeCell ref="G132:H132"/>
    <mergeCell ref="I76:J76"/>
    <mergeCell ref="E76:F76"/>
    <mergeCell ref="K75:N75"/>
    <mergeCell ref="I132:J132"/>
    <mergeCell ref="M132:N132"/>
    <mergeCell ref="K132:L132"/>
    <mergeCell ref="A4:B5"/>
    <mergeCell ref="A34:B34"/>
    <mergeCell ref="C34:R34"/>
    <mergeCell ref="O35:P35"/>
    <mergeCell ref="M35:N35"/>
    <mergeCell ref="Q35:R35"/>
    <mergeCell ref="K35:L35"/>
    <mergeCell ref="A35:B35"/>
    <mergeCell ref="C35:D35"/>
    <mergeCell ref="E35:F35"/>
    <mergeCell ref="I35:J35"/>
    <mergeCell ref="AE76:AF76"/>
    <mergeCell ref="A2:B2"/>
    <mergeCell ref="A3:B3"/>
    <mergeCell ref="C3:D3"/>
    <mergeCell ref="Q3:R3"/>
    <mergeCell ref="C2:R2"/>
    <mergeCell ref="O3:P3"/>
    <mergeCell ref="E3:F3"/>
    <mergeCell ref="G3:H3"/>
    <mergeCell ref="I3:J3"/>
    <mergeCell ref="M3:N3"/>
    <mergeCell ref="K3:L3"/>
    <mergeCell ref="C76:D7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E145"/>
  <sheetViews>
    <sheetView showGridLines="0" topLeftCell="A92" zoomScale="70" zoomScaleNormal="70" workbookViewId="0">
      <selection activeCell="A83" sqref="A83:XFD83"/>
    </sheetView>
  </sheetViews>
  <sheetFormatPr baseColWidth="10" defaultColWidth="11.42578125" defaultRowHeight="12.75"/>
  <cols>
    <col min="1" max="1" width="6" style="162" customWidth="1"/>
    <col min="2" max="2" width="70.140625" style="162" customWidth="1"/>
    <col min="3" max="3" width="23" style="162" bestFit="1" customWidth="1"/>
    <col min="4" max="4" width="22.42578125" style="162" bestFit="1" customWidth="1"/>
    <col min="5" max="5" width="18.28515625" style="162" customWidth="1"/>
    <col min="6" max="6" width="18.140625" style="162" bestFit="1" customWidth="1"/>
    <col min="7" max="7" width="18.85546875" style="162" customWidth="1"/>
    <col min="8" max="8" width="19.7109375" style="162" customWidth="1"/>
    <col min="9" max="9" width="17.85546875" style="162" customWidth="1"/>
    <col min="10" max="10" width="18.5703125" style="162" customWidth="1"/>
    <col min="11" max="11" width="18.28515625" style="162" customWidth="1"/>
    <col min="12" max="12" width="18.85546875" style="162" customWidth="1"/>
    <col min="13" max="13" width="17.85546875" style="162" customWidth="1"/>
    <col min="14" max="14" width="19.140625" style="162" customWidth="1"/>
    <col min="15" max="15" width="18.5703125" style="162" customWidth="1"/>
    <col min="16" max="16" width="18.7109375" style="162" customWidth="1"/>
    <col min="17" max="17" width="16.140625" style="109" customWidth="1"/>
    <col min="18" max="18" width="15.140625" style="109" customWidth="1"/>
    <col min="19" max="19" width="16.5703125" style="109" customWidth="1"/>
    <col min="20" max="20" width="14" style="109" customWidth="1"/>
    <col min="21" max="21" width="16.28515625" style="109" customWidth="1"/>
    <col min="22" max="22" width="13.140625" style="109" customWidth="1"/>
    <col min="23" max="23" width="16.5703125" style="109" customWidth="1"/>
    <col min="24" max="24" width="15.7109375" style="109" customWidth="1"/>
    <col min="25" max="25" width="13.140625" style="109" customWidth="1"/>
    <col min="26" max="26" width="13.85546875" style="109" customWidth="1"/>
    <col min="27" max="27" width="15" style="109" customWidth="1"/>
    <col min="28" max="28" width="14.85546875" style="109" customWidth="1"/>
    <col min="29" max="29" width="15.85546875" style="109" customWidth="1"/>
    <col min="30" max="30" width="14.42578125" style="109" customWidth="1"/>
    <col min="31" max="16384" width="11.42578125" style="109"/>
  </cols>
  <sheetData>
    <row r="2" spans="1:22">
      <c r="A2" s="936" t="s">
        <v>418</v>
      </c>
      <c r="B2" s="937"/>
      <c r="C2" s="907" t="s">
        <v>53</v>
      </c>
      <c r="D2" s="923"/>
      <c r="E2" s="923"/>
      <c r="F2" s="923"/>
      <c r="G2" s="923"/>
      <c r="H2" s="923"/>
      <c r="I2" s="923"/>
      <c r="J2" s="923"/>
      <c r="K2" s="923"/>
      <c r="L2" s="923"/>
      <c r="M2" s="923"/>
      <c r="N2" s="923"/>
      <c r="O2" s="923"/>
      <c r="P2" s="923"/>
    </row>
    <row r="3" spans="1:22">
      <c r="A3" s="913" t="s">
        <v>0</v>
      </c>
      <c r="B3" s="914"/>
      <c r="C3" s="907" t="s">
        <v>223</v>
      </c>
      <c r="D3" s="908"/>
      <c r="E3" s="907" t="s">
        <v>5</v>
      </c>
      <c r="F3" s="908"/>
      <c r="G3" s="907" t="s">
        <v>6</v>
      </c>
      <c r="H3" s="908"/>
      <c r="I3" s="907" t="s">
        <v>7</v>
      </c>
      <c r="J3" s="908"/>
      <c r="K3" s="907" t="s">
        <v>14</v>
      </c>
      <c r="L3" s="908"/>
      <c r="M3" s="907" t="s">
        <v>325</v>
      </c>
      <c r="N3" s="908"/>
      <c r="O3" s="907" t="s">
        <v>47</v>
      </c>
      <c r="P3" s="908"/>
    </row>
    <row r="4" spans="1:22">
      <c r="A4" s="944" t="s">
        <v>326</v>
      </c>
      <c r="B4" s="945"/>
      <c r="C4" s="583" t="s">
        <v>501</v>
      </c>
      <c r="D4" s="585" t="s">
        <v>502</v>
      </c>
      <c r="E4" s="583" t="s">
        <v>501</v>
      </c>
      <c r="F4" s="585" t="s">
        <v>502</v>
      </c>
      <c r="G4" s="583" t="s">
        <v>501</v>
      </c>
      <c r="H4" s="585" t="s">
        <v>502</v>
      </c>
      <c r="I4" s="583" t="s">
        <v>501</v>
      </c>
      <c r="J4" s="585" t="s">
        <v>502</v>
      </c>
      <c r="K4" s="583" t="s">
        <v>501</v>
      </c>
      <c r="L4" s="585" t="s">
        <v>502</v>
      </c>
      <c r="M4" s="583" t="s">
        <v>501</v>
      </c>
      <c r="N4" s="585" t="s">
        <v>502</v>
      </c>
      <c r="O4" s="583" t="s">
        <v>501</v>
      </c>
      <c r="P4" s="585" t="s">
        <v>502</v>
      </c>
    </row>
    <row r="5" spans="1:22">
      <c r="A5" s="946"/>
      <c r="B5" s="947"/>
      <c r="C5" s="584" t="s">
        <v>222</v>
      </c>
      <c r="D5" s="269" t="s">
        <v>222</v>
      </c>
      <c r="E5" s="584" t="s">
        <v>222</v>
      </c>
      <c r="F5" s="269" t="s">
        <v>222</v>
      </c>
      <c r="G5" s="584" t="s">
        <v>222</v>
      </c>
      <c r="H5" s="269" t="s">
        <v>222</v>
      </c>
      <c r="I5" s="584" t="s">
        <v>222</v>
      </c>
      <c r="J5" s="269" t="s">
        <v>222</v>
      </c>
      <c r="K5" s="584" t="s">
        <v>222</v>
      </c>
      <c r="L5" s="269" t="s">
        <v>222</v>
      </c>
      <c r="M5" s="584" t="s">
        <v>222</v>
      </c>
      <c r="N5" s="269" t="s">
        <v>222</v>
      </c>
      <c r="O5" s="584" t="s">
        <v>222</v>
      </c>
      <c r="P5" s="269" t="s">
        <v>222</v>
      </c>
    </row>
    <row r="6" spans="1:22" s="104" customFormat="1">
      <c r="A6" s="158" t="s">
        <v>327</v>
      </c>
      <c r="B6" s="159"/>
      <c r="C6" s="582">
        <v>0</v>
      </c>
      <c r="D6" s="270">
        <v>0</v>
      </c>
      <c r="E6" s="582">
        <v>369.87599999999998</v>
      </c>
      <c r="F6" s="270">
        <v>344.57799999999997</v>
      </c>
      <c r="G6" s="582">
        <v>3201.4659999999999</v>
      </c>
      <c r="H6" s="270">
        <v>2548.127</v>
      </c>
      <c r="I6" s="582">
        <v>643.46799999999996</v>
      </c>
      <c r="J6" s="270">
        <v>656.44200000000001</v>
      </c>
      <c r="K6" s="582">
        <v>0</v>
      </c>
      <c r="L6" s="270">
        <v>0</v>
      </c>
      <c r="M6" s="582">
        <v>0</v>
      </c>
      <c r="N6" s="270">
        <v>0</v>
      </c>
      <c r="O6" s="582">
        <v>4214.8100000000004</v>
      </c>
      <c r="P6" s="270">
        <v>3549.1469999999999</v>
      </c>
      <c r="Q6" s="109"/>
      <c r="R6" s="109"/>
      <c r="S6" s="109"/>
      <c r="T6" s="109"/>
      <c r="U6" s="109"/>
      <c r="V6" s="109"/>
    </row>
    <row r="7" spans="1:22">
      <c r="A7" s="160"/>
      <c r="B7" s="161" t="s">
        <v>328</v>
      </c>
      <c r="C7" s="582">
        <v>0</v>
      </c>
      <c r="D7" s="271">
        <v>0</v>
      </c>
      <c r="E7" s="582">
        <v>8.91</v>
      </c>
      <c r="F7" s="271">
        <v>11.567</v>
      </c>
      <c r="G7" s="582">
        <v>145.33199999999999</v>
      </c>
      <c r="H7" s="271">
        <v>240.24700000000001</v>
      </c>
      <c r="I7" s="582">
        <v>149.78399999999999</v>
      </c>
      <c r="J7" s="271">
        <v>196.59</v>
      </c>
      <c r="K7" s="582">
        <v>0</v>
      </c>
      <c r="L7" s="271">
        <v>0</v>
      </c>
      <c r="M7" s="582">
        <v>0</v>
      </c>
      <c r="N7" s="271">
        <v>0</v>
      </c>
      <c r="O7" s="582">
        <v>304.02600000000001</v>
      </c>
      <c r="P7" s="271">
        <v>448.404</v>
      </c>
    </row>
    <row r="8" spans="1:22">
      <c r="A8" s="160"/>
      <c r="B8" s="161" t="s">
        <v>329</v>
      </c>
      <c r="C8" s="582">
        <v>0</v>
      </c>
      <c r="D8" s="271">
        <v>0</v>
      </c>
      <c r="E8" s="582">
        <v>0</v>
      </c>
      <c r="F8" s="271">
        <v>0.66300000000000003</v>
      </c>
      <c r="G8" s="582">
        <v>63.335999999999999</v>
      </c>
      <c r="H8" s="271">
        <v>42.856999999999999</v>
      </c>
      <c r="I8" s="582">
        <v>3.7949999999999999</v>
      </c>
      <c r="J8" s="271">
        <v>2.81</v>
      </c>
      <c r="K8" s="582">
        <v>0</v>
      </c>
      <c r="L8" s="271">
        <v>0</v>
      </c>
      <c r="M8" s="582">
        <v>0</v>
      </c>
      <c r="N8" s="271">
        <v>0</v>
      </c>
      <c r="O8" s="582">
        <v>67.131</v>
      </c>
      <c r="P8" s="271">
        <v>46.33</v>
      </c>
    </row>
    <row r="9" spans="1:22">
      <c r="A9" s="160"/>
      <c r="B9" s="161" t="s">
        <v>330</v>
      </c>
      <c r="C9" s="582">
        <v>0</v>
      </c>
      <c r="D9" s="271">
        <v>0</v>
      </c>
      <c r="E9" s="582">
        <v>29.85</v>
      </c>
      <c r="F9" s="271">
        <v>31.826000000000001</v>
      </c>
      <c r="G9" s="582">
        <v>287.839</v>
      </c>
      <c r="H9" s="271">
        <v>235.25200000000001</v>
      </c>
      <c r="I9" s="582">
        <v>14.804</v>
      </c>
      <c r="J9" s="271">
        <v>15.006</v>
      </c>
      <c r="K9" s="582">
        <v>0</v>
      </c>
      <c r="L9" s="271">
        <v>0</v>
      </c>
      <c r="M9" s="582">
        <v>0</v>
      </c>
      <c r="N9" s="271">
        <v>0</v>
      </c>
      <c r="O9" s="582">
        <v>332.49299999999999</v>
      </c>
      <c r="P9" s="271">
        <v>282.084</v>
      </c>
    </row>
    <row r="10" spans="1:22">
      <c r="A10" s="160"/>
      <c r="B10" s="161" t="s">
        <v>331</v>
      </c>
      <c r="C10" s="582">
        <v>0</v>
      </c>
      <c r="D10" s="271">
        <v>0</v>
      </c>
      <c r="E10" s="582">
        <v>292.834</v>
      </c>
      <c r="F10" s="271">
        <v>256.10599999999999</v>
      </c>
      <c r="G10" s="582">
        <v>2177.5219999999999</v>
      </c>
      <c r="H10" s="271">
        <v>1691.7329999999999</v>
      </c>
      <c r="I10" s="582">
        <v>397.73200000000003</v>
      </c>
      <c r="J10" s="271">
        <v>371.27800000000002</v>
      </c>
      <c r="K10" s="582">
        <v>0</v>
      </c>
      <c r="L10" s="271">
        <v>0</v>
      </c>
      <c r="M10" s="582">
        <v>0</v>
      </c>
      <c r="N10" s="271">
        <v>0</v>
      </c>
      <c r="O10" s="582">
        <v>2868.0880000000002</v>
      </c>
      <c r="P10" s="271">
        <v>2319.1170000000002</v>
      </c>
    </row>
    <row r="11" spans="1:22">
      <c r="A11" s="160"/>
      <c r="B11" s="161" t="s">
        <v>332</v>
      </c>
      <c r="C11" s="582">
        <v>0</v>
      </c>
      <c r="D11" s="271">
        <v>0</v>
      </c>
      <c r="E11" s="582">
        <v>0.45300000000000001</v>
      </c>
      <c r="F11" s="271">
        <v>0.157</v>
      </c>
      <c r="G11" s="582">
        <v>12.101000000000001</v>
      </c>
      <c r="H11" s="271">
        <v>9.2520000000000007</v>
      </c>
      <c r="I11" s="582">
        <v>2.0390000000000001</v>
      </c>
      <c r="J11" s="271">
        <v>2.9780000000000002</v>
      </c>
      <c r="K11" s="582">
        <v>0</v>
      </c>
      <c r="L11" s="271">
        <v>0</v>
      </c>
      <c r="M11" s="582">
        <v>0</v>
      </c>
      <c r="N11" s="271">
        <v>0</v>
      </c>
      <c r="O11" s="582">
        <v>14.593</v>
      </c>
      <c r="P11" s="271">
        <v>12.387</v>
      </c>
    </row>
    <row r="12" spans="1:22">
      <c r="A12" s="160"/>
      <c r="B12" s="161" t="s">
        <v>333</v>
      </c>
      <c r="C12" s="582">
        <v>0</v>
      </c>
      <c r="D12" s="271">
        <v>0</v>
      </c>
      <c r="E12" s="582">
        <v>37.829000000000001</v>
      </c>
      <c r="F12" s="271">
        <v>44.259</v>
      </c>
      <c r="G12" s="582">
        <v>359.226</v>
      </c>
      <c r="H12" s="271">
        <v>249.886</v>
      </c>
      <c r="I12" s="582">
        <v>74.766000000000005</v>
      </c>
      <c r="J12" s="271">
        <v>61.042999999999999</v>
      </c>
      <c r="K12" s="582">
        <v>0</v>
      </c>
      <c r="L12" s="271">
        <v>0</v>
      </c>
      <c r="M12" s="582">
        <v>0</v>
      </c>
      <c r="N12" s="271">
        <v>0</v>
      </c>
      <c r="O12" s="582">
        <v>471.82100000000003</v>
      </c>
      <c r="P12" s="271">
        <v>355.18799999999999</v>
      </c>
    </row>
    <row r="13" spans="1:22">
      <c r="A13" s="160"/>
      <c r="B13" s="161" t="s">
        <v>334</v>
      </c>
      <c r="C13" s="582">
        <v>0</v>
      </c>
      <c r="D13" s="271">
        <v>0</v>
      </c>
      <c r="E13" s="582">
        <v>0</v>
      </c>
      <c r="F13" s="271">
        <v>0</v>
      </c>
      <c r="G13" s="582">
        <v>156.11000000000001</v>
      </c>
      <c r="H13" s="271">
        <v>78.900000000000006</v>
      </c>
      <c r="I13" s="582">
        <v>0.54800000000000004</v>
      </c>
      <c r="J13" s="271">
        <v>6.6779999999999999</v>
      </c>
      <c r="K13" s="582">
        <v>0</v>
      </c>
      <c r="L13" s="271">
        <v>0</v>
      </c>
      <c r="M13" s="582">
        <v>0</v>
      </c>
      <c r="N13" s="271">
        <v>0</v>
      </c>
      <c r="O13" s="582">
        <v>156.65799999999999</v>
      </c>
      <c r="P13" s="271">
        <v>85.578000000000003</v>
      </c>
    </row>
    <row r="14" spans="1:22">
      <c r="Q14" s="162"/>
      <c r="R14" s="162"/>
      <c r="S14" s="162"/>
      <c r="T14" s="162"/>
    </row>
    <row r="15" spans="1:22" ht="25.5">
      <c r="A15" s="160"/>
      <c r="B15" s="165" t="s">
        <v>335</v>
      </c>
      <c r="C15" s="582">
        <v>0</v>
      </c>
      <c r="D15" s="272">
        <v>0</v>
      </c>
      <c r="E15" s="582">
        <v>0</v>
      </c>
      <c r="F15" s="272">
        <v>0</v>
      </c>
      <c r="G15" s="582">
        <v>0</v>
      </c>
      <c r="H15" s="272">
        <v>0</v>
      </c>
      <c r="I15" s="582">
        <v>0</v>
      </c>
      <c r="J15" s="272">
        <v>5.8999999999999997E-2</v>
      </c>
      <c r="K15" s="582">
        <v>0</v>
      </c>
      <c r="L15" s="272">
        <v>0</v>
      </c>
      <c r="M15" s="582">
        <v>0</v>
      </c>
      <c r="N15" s="272">
        <v>0</v>
      </c>
      <c r="O15" s="582">
        <v>0</v>
      </c>
      <c r="P15" s="272">
        <v>5.8999999999999997E-2</v>
      </c>
    </row>
    <row r="16" spans="1:22">
      <c r="Q16" s="162"/>
      <c r="R16" s="162"/>
      <c r="S16" s="162"/>
      <c r="T16" s="162"/>
    </row>
    <row r="17" spans="1:25" s="104" customFormat="1">
      <c r="A17" s="172" t="s">
        <v>336</v>
      </c>
      <c r="B17" s="173"/>
      <c r="C17" s="581">
        <v>0</v>
      </c>
      <c r="D17" s="273">
        <v>0</v>
      </c>
      <c r="E17" s="581">
        <v>2437.0990000000002</v>
      </c>
      <c r="F17" s="273">
        <v>2661.2860000000001</v>
      </c>
      <c r="G17" s="581">
        <v>10503.316999999999</v>
      </c>
      <c r="H17" s="273">
        <v>8518.1010000000006</v>
      </c>
      <c r="I17" s="581">
        <v>2514.654</v>
      </c>
      <c r="J17" s="273">
        <v>2138.069</v>
      </c>
      <c r="K17" s="581">
        <v>0</v>
      </c>
      <c r="L17" s="273">
        <v>0</v>
      </c>
      <c r="M17" s="581">
        <v>0</v>
      </c>
      <c r="N17" s="273">
        <v>0</v>
      </c>
      <c r="O17" s="581">
        <v>15455.07</v>
      </c>
      <c r="P17" s="273">
        <v>13317.456</v>
      </c>
    </row>
    <row r="18" spans="1:25">
      <c r="A18" s="160"/>
      <c r="B18" s="161" t="s">
        <v>337</v>
      </c>
      <c r="C18" s="582">
        <v>0</v>
      </c>
      <c r="D18" s="272">
        <v>0</v>
      </c>
      <c r="E18" s="582">
        <v>3.0000000000000001E-3</v>
      </c>
      <c r="F18" s="272">
        <v>3.0000000000000001E-3</v>
      </c>
      <c r="G18" s="582">
        <v>5303.4979999999996</v>
      </c>
      <c r="H18" s="272">
        <v>4118.9530000000004</v>
      </c>
      <c r="I18" s="582">
        <v>2E-3</v>
      </c>
      <c r="J18" s="272">
        <v>4.25</v>
      </c>
      <c r="K18" s="582">
        <v>0</v>
      </c>
      <c r="L18" s="272">
        <v>0</v>
      </c>
      <c r="M18" s="582">
        <v>0</v>
      </c>
      <c r="N18" s="272">
        <v>0</v>
      </c>
      <c r="O18" s="582">
        <v>5303.5029999999997</v>
      </c>
      <c r="P18" s="272">
        <v>4123.2060000000001</v>
      </c>
    </row>
    <row r="19" spans="1:25">
      <c r="A19" s="160"/>
      <c r="B19" s="161" t="s">
        <v>338</v>
      </c>
      <c r="C19" s="582">
        <v>0</v>
      </c>
      <c r="D19" s="272">
        <v>0</v>
      </c>
      <c r="E19" s="582">
        <v>2E-3</v>
      </c>
      <c r="F19" s="272">
        <v>3.0000000000000001E-3</v>
      </c>
      <c r="G19" s="582">
        <v>1792.6389999999999</v>
      </c>
      <c r="H19" s="272">
        <v>1481.6949999999999</v>
      </c>
      <c r="I19" s="582">
        <v>43.561</v>
      </c>
      <c r="J19" s="272">
        <v>42.484000000000002</v>
      </c>
      <c r="K19" s="582">
        <v>0</v>
      </c>
      <c r="L19" s="272">
        <v>0</v>
      </c>
      <c r="M19" s="582">
        <v>0</v>
      </c>
      <c r="N19" s="272">
        <v>0</v>
      </c>
      <c r="O19" s="582">
        <v>1836.202</v>
      </c>
      <c r="P19" s="272">
        <v>1524.182</v>
      </c>
    </row>
    <row r="20" spans="1:25">
      <c r="A20" s="160"/>
      <c r="B20" s="161" t="s">
        <v>339</v>
      </c>
      <c r="C20" s="582">
        <v>0</v>
      </c>
      <c r="D20" s="272">
        <v>0</v>
      </c>
      <c r="E20" s="582">
        <v>0</v>
      </c>
      <c r="F20" s="272">
        <v>0</v>
      </c>
      <c r="G20" s="582">
        <v>247.13800000000001</v>
      </c>
      <c r="H20" s="272">
        <v>103.33799999999999</v>
      </c>
      <c r="I20" s="582">
        <v>6.835</v>
      </c>
      <c r="J20" s="272">
        <v>5.6479999999999997</v>
      </c>
      <c r="K20" s="582">
        <v>0</v>
      </c>
      <c r="L20" s="272">
        <v>0</v>
      </c>
      <c r="M20" s="582">
        <v>0</v>
      </c>
      <c r="N20" s="272">
        <v>0</v>
      </c>
      <c r="O20" s="582">
        <v>253.97300000000001</v>
      </c>
      <c r="P20" s="272">
        <v>108.986</v>
      </c>
    </row>
    <row r="21" spans="1:25">
      <c r="A21" s="160"/>
      <c r="B21" s="161" t="s">
        <v>340</v>
      </c>
      <c r="C21" s="582">
        <v>0</v>
      </c>
      <c r="D21" s="272">
        <v>0</v>
      </c>
      <c r="E21" s="582">
        <v>2E-3</v>
      </c>
      <c r="F21" s="272">
        <v>3.0000000000000001E-3</v>
      </c>
      <c r="G21" s="582">
        <v>0</v>
      </c>
      <c r="H21" s="272">
        <v>0</v>
      </c>
      <c r="I21" s="582">
        <v>0</v>
      </c>
      <c r="J21" s="272">
        <v>0</v>
      </c>
      <c r="K21" s="582">
        <v>0</v>
      </c>
      <c r="L21" s="272">
        <v>0</v>
      </c>
      <c r="M21" s="582">
        <v>0</v>
      </c>
      <c r="N21" s="272">
        <v>0</v>
      </c>
      <c r="O21" s="582">
        <v>2E-3</v>
      </c>
      <c r="P21" s="272">
        <v>3.0000000000000001E-3</v>
      </c>
    </row>
    <row r="22" spans="1:25">
      <c r="A22" s="160"/>
      <c r="B22" s="161" t="s">
        <v>341</v>
      </c>
      <c r="C22" s="582">
        <v>0</v>
      </c>
      <c r="D22" s="272">
        <v>0</v>
      </c>
      <c r="E22" s="582">
        <v>5.6000000000000001E-2</v>
      </c>
      <c r="F22" s="272">
        <v>0.11700000000000001</v>
      </c>
      <c r="G22" s="582">
        <v>0</v>
      </c>
      <c r="H22" s="272">
        <v>0</v>
      </c>
      <c r="I22" s="582">
        <v>7.6289999999999996</v>
      </c>
      <c r="J22" s="272">
        <v>12.804</v>
      </c>
      <c r="K22" s="582">
        <v>0</v>
      </c>
      <c r="L22" s="272">
        <v>0</v>
      </c>
      <c r="M22" s="582">
        <v>0</v>
      </c>
      <c r="N22" s="272">
        <v>0</v>
      </c>
      <c r="O22" s="582">
        <v>7.6849999999999996</v>
      </c>
      <c r="P22" s="272">
        <v>12.920999999999999</v>
      </c>
    </row>
    <row r="23" spans="1:25">
      <c r="A23" s="160"/>
      <c r="B23" s="161" t="s">
        <v>342</v>
      </c>
      <c r="C23" s="582">
        <v>0</v>
      </c>
      <c r="D23" s="272">
        <v>0</v>
      </c>
      <c r="E23" s="582">
        <v>115.502</v>
      </c>
      <c r="F23" s="272">
        <v>124.68899999999999</v>
      </c>
      <c r="G23" s="582">
        <v>2374.692</v>
      </c>
      <c r="H23" s="272">
        <v>2209.8220000000001</v>
      </c>
      <c r="I23" s="582">
        <v>84.046999999999997</v>
      </c>
      <c r="J23" s="272">
        <v>86.477999999999994</v>
      </c>
      <c r="K23" s="582">
        <v>0</v>
      </c>
      <c r="L23" s="272">
        <v>0</v>
      </c>
      <c r="M23" s="582">
        <v>0</v>
      </c>
      <c r="N23" s="272">
        <v>0</v>
      </c>
      <c r="O23" s="582">
        <v>2574.241</v>
      </c>
      <c r="P23" s="272">
        <v>2420.989</v>
      </c>
    </row>
    <row r="24" spans="1:25">
      <c r="A24" s="160"/>
      <c r="B24" s="161" t="s">
        <v>343</v>
      </c>
      <c r="C24" s="582">
        <v>0</v>
      </c>
      <c r="D24" s="272">
        <v>0</v>
      </c>
      <c r="E24" s="582">
        <v>0</v>
      </c>
      <c r="F24" s="272">
        <v>0</v>
      </c>
      <c r="G24" s="582">
        <v>0</v>
      </c>
      <c r="H24" s="272">
        <v>0</v>
      </c>
      <c r="I24" s="582">
        <v>0</v>
      </c>
      <c r="J24" s="272">
        <v>0</v>
      </c>
      <c r="K24" s="582">
        <v>0</v>
      </c>
      <c r="L24" s="272">
        <v>0</v>
      </c>
      <c r="M24" s="582">
        <v>0</v>
      </c>
      <c r="N24" s="272">
        <v>0</v>
      </c>
      <c r="O24" s="582">
        <v>0</v>
      </c>
      <c r="P24" s="272">
        <v>0</v>
      </c>
    </row>
    <row r="25" spans="1:25">
      <c r="A25" s="160"/>
      <c r="B25" s="161" t="s">
        <v>344</v>
      </c>
      <c r="C25" s="582">
        <v>0</v>
      </c>
      <c r="D25" s="272">
        <v>0</v>
      </c>
      <c r="E25" s="582">
        <v>2321.5340000000001</v>
      </c>
      <c r="F25" s="272">
        <v>2535.4</v>
      </c>
      <c r="G25" s="582">
        <v>60.286999999999999</v>
      </c>
      <c r="H25" s="272">
        <v>42.969000000000001</v>
      </c>
      <c r="I25" s="582">
        <v>2357.4659999999999</v>
      </c>
      <c r="J25" s="272">
        <v>1970.6869999999999</v>
      </c>
      <c r="K25" s="582">
        <v>0</v>
      </c>
      <c r="L25" s="272">
        <v>0</v>
      </c>
      <c r="M25" s="582">
        <v>0</v>
      </c>
      <c r="N25" s="272">
        <v>0</v>
      </c>
      <c r="O25" s="582">
        <v>4739.2870000000003</v>
      </c>
      <c r="P25" s="272">
        <v>4549.0559999999996</v>
      </c>
    </row>
    <row r="26" spans="1:25">
      <c r="A26" s="160"/>
      <c r="B26" s="161" t="s">
        <v>345</v>
      </c>
      <c r="C26" s="582">
        <v>0</v>
      </c>
      <c r="D26" s="272">
        <v>0</v>
      </c>
      <c r="E26" s="582">
        <v>0</v>
      </c>
      <c r="F26" s="272">
        <v>0</v>
      </c>
      <c r="G26" s="582">
        <v>7.274</v>
      </c>
      <c r="H26" s="272">
        <v>6.2240000000000002</v>
      </c>
      <c r="I26" s="582">
        <v>0</v>
      </c>
      <c r="J26" s="272">
        <v>0</v>
      </c>
      <c r="K26" s="582">
        <v>0</v>
      </c>
      <c r="L26" s="272">
        <v>0</v>
      </c>
      <c r="M26" s="582">
        <v>0</v>
      </c>
      <c r="N26" s="272">
        <v>0</v>
      </c>
      <c r="O26" s="582">
        <v>7.274</v>
      </c>
      <c r="P26" s="272">
        <v>6.2240000000000002</v>
      </c>
    </row>
    <row r="27" spans="1:25">
      <c r="A27" s="160"/>
      <c r="B27" s="161" t="s">
        <v>346</v>
      </c>
      <c r="C27" s="582">
        <v>0</v>
      </c>
      <c r="D27" s="272">
        <v>0</v>
      </c>
      <c r="E27" s="582">
        <v>0</v>
      </c>
      <c r="F27" s="272">
        <v>1.071</v>
      </c>
      <c r="G27" s="582">
        <v>141.76900000000001</v>
      </c>
      <c r="H27" s="272">
        <v>57.119</v>
      </c>
      <c r="I27" s="582">
        <v>15.114000000000001</v>
      </c>
      <c r="J27" s="272">
        <v>15.718</v>
      </c>
      <c r="K27" s="582">
        <v>0</v>
      </c>
      <c r="L27" s="272">
        <v>0</v>
      </c>
      <c r="M27" s="582">
        <v>0</v>
      </c>
      <c r="N27" s="272">
        <v>0</v>
      </c>
      <c r="O27" s="582">
        <v>156.88300000000001</v>
      </c>
      <c r="P27" s="272">
        <v>73.908000000000001</v>
      </c>
    </row>
    <row r="28" spans="1:25">
      <c r="A28" s="160"/>
      <c r="B28" s="161" t="s">
        <v>347</v>
      </c>
      <c r="C28" s="582">
        <v>0</v>
      </c>
      <c r="D28" s="272">
        <v>0</v>
      </c>
      <c r="E28" s="582">
        <v>0</v>
      </c>
      <c r="F28" s="272">
        <v>0</v>
      </c>
      <c r="G28" s="582">
        <v>576.02</v>
      </c>
      <c r="H28" s="272">
        <v>497.98099999999999</v>
      </c>
      <c r="I28" s="582">
        <v>0</v>
      </c>
      <c r="J28" s="272">
        <v>0</v>
      </c>
      <c r="K28" s="582">
        <v>0</v>
      </c>
      <c r="L28" s="272">
        <v>0</v>
      </c>
      <c r="M28" s="582">
        <v>0</v>
      </c>
      <c r="N28" s="272">
        <v>0</v>
      </c>
      <c r="O28" s="582">
        <v>576.02</v>
      </c>
      <c r="P28" s="272">
        <v>497.98099999999999</v>
      </c>
    </row>
    <row r="29" spans="1:25">
      <c r="Q29" s="162"/>
      <c r="R29" s="162"/>
      <c r="S29" s="162"/>
      <c r="T29" s="162"/>
      <c r="U29" s="162"/>
      <c r="V29" s="162"/>
      <c r="W29" s="162"/>
      <c r="X29" s="162"/>
      <c r="Y29" s="162"/>
    </row>
    <row r="30" spans="1:25">
      <c r="A30" s="172" t="s">
        <v>348</v>
      </c>
      <c r="B30" s="174"/>
      <c r="C30" s="589">
        <v>0</v>
      </c>
      <c r="D30" s="270">
        <v>0</v>
      </c>
      <c r="E30" s="589">
        <v>2806.9749999999999</v>
      </c>
      <c r="F30" s="270">
        <v>3005.864</v>
      </c>
      <c r="G30" s="589">
        <v>13704.782999999999</v>
      </c>
      <c r="H30" s="270">
        <v>11066.227999999999</v>
      </c>
      <c r="I30" s="589">
        <v>3158.1219999999998</v>
      </c>
      <c r="J30" s="270">
        <v>2794.511</v>
      </c>
      <c r="K30" s="589">
        <v>0</v>
      </c>
      <c r="L30" s="270">
        <v>0</v>
      </c>
      <c r="M30" s="589">
        <v>0</v>
      </c>
      <c r="N30" s="270">
        <v>0</v>
      </c>
      <c r="O30" s="589">
        <v>19669.88</v>
      </c>
      <c r="P30" s="270">
        <v>16866.602999999999</v>
      </c>
    </row>
    <row r="31" spans="1:25">
      <c r="C31" s="109"/>
    </row>
    <row r="32" spans="1:25" s="85" customFormat="1">
      <c r="A32" s="936" t="s">
        <v>418</v>
      </c>
      <c r="B32" s="937"/>
      <c r="C32" s="907" t="s">
        <v>53</v>
      </c>
      <c r="D32" s="923"/>
      <c r="E32" s="923"/>
      <c r="F32" s="923"/>
      <c r="G32" s="923"/>
      <c r="H32" s="923"/>
      <c r="I32" s="923"/>
      <c r="J32" s="923"/>
      <c r="K32" s="923"/>
      <c r="L32" s="923"/>
      <c r="M32" s="923"/>
      <c r="N32" s="923"/>
      <c r="O32" s="923"/>
      <c r="P32" s="923"/>
    </row>
    <row r="33" spans="1:20" s="85" customFormat="1">
      <c r="A33" s="913" t="s">
        <v>0</v>
      </c>
      <c r="B33" s="914"/>
      <c r="C33" s="907" t="s">
        <v>223</v>
      </c>
      <c r="D33" s="908"/>
      <c r="E33" s="907" t="s">
        <v>5</v>
      </c>
      <c r="F33" s="908"/>
      <c r="G33" s="907" t="s">
        <v>6</v>
      </c>
      <c r="H33" s="908"/>
      <c r="I33" s="907" t="s">
        <v>7</v>
      </c>
      <c r="J33" s="908"/>
      <c r="K33" s="907" t="s">
        <v>14</v>
      </c>
      <c r="L33" s="908"/>
      <c r="M33" s="907" t="s">
        <v>325</v>
      </c>
      <c r="N33" s="908"/>
      <c r="O33" s="907" t="s">
        <v>47</v>
      </c>
      <c r="P33" s="908"/>
    </row>
    <row r="34" spans="1:20">
      <c r="A34" s="948" t="s">
        <v>349</v>
      </c>
      <c r="B34" s="949"/>
      <c r="C34" s="583" t="s">
        <v>501</v>
      </c>
      <c r="D34" s="585" t="s">
        <v>502</v>
      </c>
      <c r="E34" s="583" t="s">
        <v>501</v>
      </c>
      <c r="F34" s="585" t="s">
        <v>502</v>
      </c>
      <c r="G34" s="583" t="s">
        <v>501</v>
      </c>
      <c r="H34" s="585" t="s">
        <v>502</v>
      </c>
      <c r="I34" s="583" t="s">
        <v>501</v>
      </c>
      <c r="J34" s="585" t="s">
        <v>502</v>
      </c>
      <c r="K34" s="583" t="s">
        <v>501</v>
      </c>
      <c r="L34" s="585" t="s">
        <v>502</v>
      </c>
      <c r="M34" s="583" t="s">
        <v>501</v>
      </c>
      <c r="N34" s="585" t="s">
        <v>502</v>
      </c>
      <c r="O34" s="583" t="s">
        <v>501</v>
      </c>
      <c r="P34" s="585" t="s">
        <v>502</v>
      </c>
    </row>
    <row r="35" spans="1:20">
      <c r="A35" s="942"/>
      <c r="B35" s="943"/>
      <c r="C35" s="584" t="s">
        <v>222</v>
      </c>
      <c r="D35" s="269" t="s">
        <v>222</v>
      </c>
      <c r="E35" s="584" t="s">
        <v>222</v>
      </c>
      <c r="F35" s="269" t="s">
        <v>222</v>
      </c>
      <c r="G35" s="584" t="s">
        <v>222</v>
      </c>
      <c r="H35" s="269" t="s">
        <v>222</v>
      </c>
      <c r="I35" s="584" t="s">
        <v>222</v>
      </c>
      <c r="J35" s="269" t="s">
        <v>222</v>
      </c>
      <c r="K35" s="584" t="s">
        <v>222</v>
      </c>
      <c r="L35" s="269" t="s">
        <v>222</v>
      </c>
      <c r="M35" s="584" t="s">
        <v>222</v>
      </c>
      <c r="N35" s="269" t="s">
        <v>222</v>
      </c>
      <c r="O35" s="584" t="s">
        <v>222</v>
      </c>
      <c r="P35" s="269" t="s">
        <v>222</v>
      </c>
    </row>
    <row r="36" spans="1:20" s="104" customFormat="1">
      <c r="A36" s="158" t="s">
        <v>350</v>
      </c>
      <c r="B36" s="159"/>
      <c r="C36" s="582">
        <v>0</v>
      </c>
      <c r="D36" s="273">
        <v>0</v>
      </c>
      <c r="E36" s="582">
        <v>850.93399999999997</v>
      </c>
      <c r="F36" s="273">
        <v>808.94899999999996</v>
      </c>
      <c r="G36" s="582">
        <v>5112.1480000000001</v>
      </c>
      <c r="H36" s="273">
        <v>3705.9560000000001</v>
      </c>
      <c r="I36" s="582">
        <v>499.60399999999998</v>
      </c>
      <c r="J36" s="273">
        <v>324.16500000000002</v>
      </c>
      <c r="K36" s="582">
        <v>0</v>
      </c>
      <c r="L36" s="273">
        <v>0</v>
      </c>
      <c r="M36" s="582">
        <v>0</v>
      </c>
      <c r="N36" s="273">
        <v>0</v>
      </c>
      <c r="O36" s="582">
        <v>6462.6859999999997</v>
      </c>
      <c r="P36" s="273">
        <v>4839.07</v>
      </c>
    </row>
    <row r="37" spans="1:20">
      <c r="A37" s="160"/>
      <c r="B37" s="161" t="s">
        <v>351</v>
      </c>
      <c r="C37" s="582">
        <v>0</v>
      </c>
      <c r="D37" s="272">
        <v>0</v>
      </c>
      <c r="E37" s="582">
        <v>29.236000000000001</v>
      </c>
      <c r="F37" s="272">
        <v>16.803000000000001</v>
      </c>
      <c r="G37" s="582">
        <v>954.82799999999997</v>
      </c>
      <c r="H37" s="272">
        <v>400.15800000000002</v>
      </c>
      <c r="I37" s="582">
        <v>80.884</v>
      </c>
      <c r="J37" s="272">
        <v>154.10599999999999</v>
      </c>
      <c r="K37" s="582">
        <v>0</v>
      </c>
      <c r="L37" s="272">
        <v>0</v>
      </c>
      <c r="M37" s="582">
        <v>0</v>
      </c>
      <c r="N37" s="272">
        <v>0</v>
      </c>
      <c r="O37" s="582">
        <v>1064.9480000000001</v>
      </c>
      <c r="P37" s="272">
        <v>571.06700000000001</v>
      </c>
    </row>
    <row r="38" spans="1:20">
      <c r="A38" s="160"/>
      <c r="B38" s="161" t="s">
        <v>352</v>
      </c>
      <c r="C38" s="582">
        <v>0</v>
      </c>
      <c r="D38" s="272">
        <v>0</v>
      </c>
      <c r="E38" s="582">
        <v>0</v>
      </c>
      <c r="F38" s="272">
        <v>0</v>
      </c>
      <c r="G38" s="582">
        <v>46.796999999999997</v>
      </c>
      <c r="H38" s="272">
        <v>19.329000000000001</v>
      </c>
      <c r="I38" s="582">
        <v>3.54</v>
      </c>
      <c r="J38" s="272">
        <v>2.94</v>
      </c>
      <c r="K38" s="582">
        <v>0</v>
      </c>
      <c r="L38" s="272">
        <v>0</v>
      </c>
      <c r="M38" s="582">
        <v>0</v>
      </c>
      <c r="N38" s="272">
        <v>0</v>
      </c>
      <c r="O38" s="582">
        <v>50.337000000000003</v>
      </c>
      <c r="P38" s="272">
        <v>22.268999999999998</v>
      </c>
    </row>
    <row r="39" spans="1:20">
      <c r="A39" s="160"/>
      <c r="B39" s="161" t="s">
        <v>353</v>
      </c>
      <c r="C39" s="582">
        <v>0</v>
      </c>
      <c r="D39" s="272">
        <v>0</v>
      </c>
      <c r="E39" s="582">
        <v>597.18799999999999</v>
      </c>
      <c r="F39" s="272">
        <v>703.06799999999998</v>
      </c>
      <c r="G39" s="582">
        <v>2282.1260000000002</v>
      </c>
      <c r="H39" s="272">
        <v>1862.855</v>
      </c>
      <c r="I39" s="582">
        <v>226.28800000000001</v>
      </c>
      <c r="J39" s="272">
        <v>113.31100000000001</v>
      </c>
      <c r="K39" s="582">
        <v>0</v>
      </c>
      <c r="L39" s="272">
        <v>0</v>
      </c>
      <c r="M39" s="582">
        <v>0</v>
      </c>
      <c r="N39" s="272">
        <v>0</v>
      </c>
      <c r="O39" s="582">
        <v>3105.6019999999999</v>
      </c>
      <c r="P39" s="272">
        <v>2679.2339999999999</v>
      </c>
    </row>
    <row r="40" spans="1:20">
      <c r="A40" s="160"/>
      <c r="B40" s="161" t="s">
        <v>354</v>
      </c>
      <c r="C40" s="582">
        <v>0</v>
      </c>
      <c r="D40" s="272">
        <v>0</v>
      </c>
      <c r="E40" s="582">
        <v>80.378</v>
      </c>
      <c r="F40" s="272">
        <v>28.097999999999999</v>
      </c>
      <c r="G40" s="582">
        <v>1679.473</v>
      </c>
      <c r="H40" s="272">
        <v>1308.5609999999999</v>
      </c>
      <c r="I40" s="582">
        <v>124.306</v>
      </c>
      <c r="J40" s="272">
        <v>24.533000000000001</v>
      </c>
      <c r="K40" s="582">
        <v>0</v>
      </c>
      <c r="L40" s="272">
        <v>0</v>
      </c>
      <c r="M40" s="582">
        <v>0</v>
      </c>
      <c r="N40" s="272">
        <v>0</v>
      </c>
      <c r="O40" s="582">
        <v>1884.1569999999999</v>
      </c>
      <c r="P40" s="272">
        <v>1361.192</v>
      </c>
    </row>
    <row r="41" spans="1:20">
      <c r="A41" s="160"/>
      <c r="B41" s="161" t="s">
        <v>355</v>
      </c>
      <c r="C41" s="582">
        <v>0</v>
      </c>
      <c r="D41" s="272">
        <v>0</v>
      </c>
      <c r="E41" s="582">
        <v>57.335999999999999</v>
      </c>
      <c r="F41" s="272">
        <v>30.204000000000001</v>
      </c>
      <c r="G41" s="582">
        <v>93.388999999999996</v>
      </c>
      <c r="H41" s="272">
        <v>70.372</v>
      </c>
      <c r="I41" s="582">
        <v>6.32</v>
      </c>
      <c r="J41" s="272">
        <v>6.8940000000000001</v>
      </c>
      <c r="K41" s="582">
        <v>0</v>
      </c>
      <c r="L41" s="272">
        <v>0</v>
      </c>
      <c r="M41" s="582">
        <v>0</v>
      </c>
      <c r="N41" s="272">
        <v>0</v>
      </c>
      <c r="O41" s="582">
        <v>157.04499999999999</v>
      </c>
      <c r="P41" s="272">
        <v>107.47</v>
      </c>
    </row>
    <row r="42" spans="1:20">
      <c r="A42" s="160"/>
      <c r="B42" s="161" t="s">
        <v>356</v>
      </c>
      <c r="C42" s="582">
        <v>0</v>
      </c>
      <c r="D42" s="272">
        <v>0</v>
      </c>
      <c r="E42" s="582">
        <v>61.356000000000002</v>
      </c>
      <c r="F42" s="272">
        <v>0</v>
      </c>
      <c r="G42" s="582">
        <v>0</v>
      </c>
      <c r="H42" s="272">
        <v>0</v>
      </c>
      <c r="I42" s="582">
        <v>32.466000000000001</v>
      </c>
      <c r="J42" s="272">
        <v>0</v>
      </c>
      <c r="K42" s="582">
        <v>0</v>
      </c>
      <c r="L42" s="272">
        <v>0</v>
      </c>
      <c r="M42" s="582">
        <v>0</v>
      </c>
      <c r="N42" s="272">
        <v>0</v>
      </c>
      <c r="O42" s="582">
        <v>93.822000000000003</v>
      </c>
      <c r="P42" s="272">
        <v>0</v>
      </c>
    </row>
    <row r="43" spans="1:20">
      <c r="A43" s="160"/>
      <c r="B43" s="161" t="s">
        <v>357</v>
      </c>
      <c r="C43" s="582">
        <v>0</v>
      </c>
      <c r="D43" s="272">
        <v>0</v>
      </c>
      <c r="E43" s="582">
        <v>0</v>
      </c>
      <c r="F43" s="272">
        <v>0</v>
      </c>
      <c r="G43" s="582">
        <v>0</v>
      </c>
      <c r="H43" s="272">
        <v>0</v>
      </c>
      <c r="I43" s="582">
        <v>0</v>
      </c>
      <c r="J43" s="272">
        <v>0</v>
      </c>
      <c r="K43" s="582">
        <v>0</v>
      </c>
      <c r="L43" s="272">
        <v>0</v>
      </c>
      <c r="M43" s="582">
        <v>0</v>
      </c>
      <c r="N43" s="272">
        <v>0</v>
      </c>
      <c r="O43" s="582">
        <v>0</v>
      </c>
      <c r="P43" s="272">
        <v>0</v>
      </c>
    </row>
    <row r="44" spans="1:20">
      <c r="A44" s="160"/>
      <c r="B44" s="161" t="s">
        <v>358</v>
      </c>
      <c r="C44" s="582">
        <v>0</v>
      </c>
      <c r="D44" s="272">
        <v>0</v>
      </c>
      <c r="E44" s="582">
        <v>25.44</v>
      </c>
      <c r="F44" s="272">
        <v>30.776</v>
      </c>
      <c r="G44" s="582">
        <v>55.534999999999997</v>
      </c>
      <c r="H44" s="272">
        <v>44.680999999999997</v>
      </c>
      <c r="I44" s="582">
        <v>25.8</v>
      </c>
      <c r="J44" s="272">
        <v>22.381</v>
      </c>
      <c r="K44" s="582">
        <v>0</v>
      </c>
      <c r="L44" s="272">
        <v>0</v>
      </c>
      <c r="M44" s="582">
        <v>0</v>
      </c>
      <c r="N44" s="272">
        <v>0</v>
      </c>
      <c r="O44" s="582">
        <v>106.77500000000001</v>
      </c>
      <c r="P44" s="272">
        <v>97.837999999999994</v>
      </c>
    </row>
    <row r="45" spans="1:20">
      <c r="Q45" s="162"/>
      <c r="R45" s="162"/>
      <c r="S45" s="162"/>
      <c r="T45" s="162"/>
    </row>
    <row r="46" spans="1:20">
      <c r="A46" s="160"/>
      <c r="B46" s="165" t="s">
        <v>359</v>
      </c>
      <c r="C46" s="582">
        <v>0</v>
      </c>
      <c r="D46" s="272">
        <v>0</v>
      </c>
      <c r="E46" s="582">
        <v>0</v>
      </c>
      <c r="F46" s="272">
        <v>0</v>
      </c>
      <c r="G46" s="582">
        <v>0</v>
      </c>
      <c r="H46" s="272">
        <v>0</v>
      </c>
      <c r="I46" s="582">
        <v>0</v>
      </c>
      <c r="J46" s="272">
        <v>0</v>
      </c>
      <c r="K46" s="582">
        <v>0</v>
      </c>
      <c r="L46" s="272">
        <v>0</v>
      </c>
      <c r="M46" s="582">
        <v>0</v>
      </c>
      <c r="N46" s="272">
        <v>0</v>
      </c>
      <c r="O46" s="582">
        <v>0</v>
      </c>
      <c r="P46" s="272">
        <v>0</v>
      </c>
    </row>
    <row r="47" spans="1:20">
      <c r="Q47" s="162"/>
      <c r="R47" s="162"/>
      <c r="S47" s="162"/>
      <c r="T47" s="162"/>
    </row>
    <row r="48" spans="1:20" s="104" customFormat="1">
      <c r="A48" s="158" t="s">
        <v>360</v>
      </c>
      <c r="B48" s="159"/>
      <c r="C48" s="581">
        <v>0</v>
      </c>
      <c r="D48" s="273">
        <v>0</v>
      </c>
      <c r="E48" s="581">
        <v>790.55799999999999</v>
      </c>
      <c r="F48" s="273">
        <v>916.45600000000002</v>
      </c>
      <c r="G48" s="581">
        <v>4254.8630000000003</v>
      </c>
      <c r="H48" s="273">
        <v>3624.3620000000001</v>
      </c>
      <c r="I48" s="581">
        <v>1005.5359999999999</v>
      </c>
      <c r="J48" s="273">
        <v>1096.606</v>
      </c>
      <c r="K48" s="581">
        <v>0</v>
      </c>
      <c r="L48" s="273">
        <v>0</v>
      </c>
      <c r="M48" s="581">
        <v>0</v>
      </c>
      <c r="N48" s="273">
        <v>0</v>
      </c>
      <c r="O48" s="581">
        <v>6050.9570000000003</v>
      </c>
      <c r="P48" s="273">
        <v>5637.424</v>
      </c>
    </row>
    <row r="49" spans="1:20">
      <c r="A49" s="160"/>
      <c r="B49" s="161" t="s">
        <v>361</v>
      </c>
      <c r="C49" s="582">
        <v>0</v>
      </c>
      <c r="D49" s="272">
        <v>0</v>
      </c>
      <c r="E49" s="582">
        <v>71.534000000000006</v>
      </c>
      <c r="F49" s="272">
        <v>0</v>
      </c>
      <c r="G49" s="582">
        <v>1268.1389999999999</v>
      </c>
      <c r="H49" s="272">
        <v>1157.6849999999999</v>
      </c>
      <c r="I49" s="582">
        <v>852.51700000000005</v>
      </c>
      <c r="J49" s="272">
        <v>1006.103</v>
      </c>
      <c r="K49" s="582">
        <v>0</v>
      </c>
      <c r="L49" s="272">
        <v>0</v>
      </c>
      <c r="M49" s="582">
        <v>0</v>
      </c>
      <c r="N49" s="272">
        <v>0</v>
      </c>
      <c r="O49" s="582">
        <v>2192.19</v>
      </c>
      <c r="P49" s="272">
        <v>2163.788</v>
      </c>
    </row>
    <row r="50" spans="1:20">
      <c r="A50" s="160"/>
      <c r="B50" s="161" t="s">
        <v>362</v>
      </c>
      <c r="C50" s="582">
        <v>0</v>
      </c>
      <c r="D50" s="272">
        <v>0</v>
      </c>
      <c r="E50" s="582">
        <v>0</v>
      </c>
      <c r="F50" s="272">
        <v>0</v>
      </c>
      <c r="G50" s="582">
        <v>106.137</v>
      </c>
      <c r="H50" s="272">
        <v>43.697000000000003</v>
      </c>
      <c r="I50" s="582">
        <v>14.288</v>
      </c>
      <c r="J50" s="272">
        <v>14.824</v>
      </c>
      <c r="K50" s="582">
        <v>0</v>
      </c>
      <c r="L50" s="272">
        <v>0</v>
      </c>
      <c r="M50" s="582">
        <v>0</v>
      </c>
      <c r="N50" s="272">
        <v>0</v>
      </c>
      <c r="O50" s="582">
        <v>120.425</v>
      </c>
      <c r="P50" s="272">
        <v>58.521000000000001</v>
      </c>
    </row>
    <row r="51" spans="1:20">
      <c r="A51" s="160"/>
      <c r="B51" s="161" t="s">
        <v>363</v>
      </c>
      <c r="C51" s="582">
        <v>0</v>
      </c>
      <c r="D51" s="272">
        <v>0</v>
      </c>
      <c r="E51" s="582">
        <v>273.85700000000003</v>
      </c>
      <c r="F51" s="272">
        <v>310.666</v>
      </c>
      <c r="G51" s="582">
        <v>1142.9290000000001</v>
      </c>
      <c r="H51" s="272">
        <v>928.33199999999999</v>
      </c>
      <c r="I51" s="582">
        <v>63.085999999999999</v>
      </c>
      <c r="J51" s="272">
        <v>4.9109999999999996</v>
      </c>
      <c r="K51" s="582">
        <v>0</v>
      </c>
      <c r="L51" s="272">
        <v>0</v>
      </c>
      <c r="M51" s="582">
        <v>0</v>
      </c>
      <c r="N51" s="272">
        <v>0</v>
      </c>
      <c r="O51" s="582">
        <v>1479.8720000000001</v>
      </c>
      <c r="P51" s="272">
        <v>1243.9090000000001</v>
      </c>
    </row>
    <row r="52" spans="1:20">
      <c r="A52" s="160"/>
      <c r="B52" s="161" t="s">
        <v>364</v>
      </c>
      <c r="C52" s="582">
        <v>0</v>
      </c>
      <c r="D52" s="272">
        <v>0</v>
      </c>
      <c r="E52" s="582">
        <v>47.142000000000003</v>
      </c>
      <c r="F52" s="272">
        <v>71.061999999999998</v>
      </c>
      <c r="G52" s="582">
        <v>543.577</v>
      </c>
      <c r="H52" s="272">
        <v>289.63099999999997</v>
      </c>
      <c r="I52" s="582">
        <v>0</v>
      </c>
      <c r="J52" s="272">
        <v>0</v>
      </c>
      <c r="K52" s="582">
        <v>0</v>
      </c>
      <c r="L52" s="272">
        <v>0</v>
      </c>
      <c r="M52" s="582">
        <v>0</v>
      </c>
      <c r="N52" s="272">
        <v>0</v>
      </c>
      <c r="O52" s="582">
        <v>590.71900000000005</v>
      </c>
      <c r="P52" s="272">
        <v>360.69299999999998</v>
      </c>
    </row>
    <row r="53" spans="1:20">
      <c r="A53" s="160"/>
      <c r="B53" s="161" t="s">
        <v>365</v>
      </c>
      <c r="C53" s="582">
        <v>0</v>
      </c>
      <c r="D53" s="272">
        <v>0</v>
      </c>
      <c r="E53" s="582">
        <v>5.6829999999999998</v>
      </c>
      <c r="F53" s="272">
        <v>5.9329999999999998</v>
      </c>
      <c r="G53" s="582">
        <v>502.61900000000003</v>
      </c>
      <c r="H53" s="272">
        <v>412.69</v>
      </c>
      <c r="I53" s="582">
        <v>8.2230000000000008</v>
      </c>
      <c r="J53" s="272">
        <v>5.9240000000000004</v>
      </c>
      <c r="K53" s="582">
        <v>0</v>
      </c>
      <c r="L53" s="272">
        <v>0</v>
      </c>
      <c r="M53" s="582">
        <v>0</v>
      </c>
      <c r="N53" s="272">
        <v>0</v>
      </c>
      <c r="O53" s="582">
        <v>516.52499999999998</v>
      </c>
      <c r="P53" s="272">
        <v>424.54700000000003</v>
      </c>
    </row>
    <row r="54" spans="1:20">
      <c r="A54" s="160"/>
      <c r="B54" s="161" t="s">
        <v>366</v>
      </c>
      <c r="C54" s="582">
        <v>0</v>
      </c>
      <c r="D54" s="272">
        <v>0</v>
      </c>
      <c r="E54" s="582">
        <v>375.29599999999999</v>
      </c>
      <c r="F54" s="272">
        <v>510.08300000000003</v>
      </c>
      <c r="G54" s="582">
        <v>53.271000000000001</v>
      </c>
      <c r="H54" s="272">
        <v>25</v>
      </c>
      <c r="I54" s="582">
        <v>0</v>
      </c>
      <c r="J54" s="272">
        <v>3.9E-2</v>
      </c>
      <c r="K54" s="582">
        <v>0</v>
      </c>
      <c r="L54" s="272">
        <v>0</v>
      </c>
      <c r="M54" s="582">
        <v>0</v>
      </c>
      <c r="N54" s="272">
        <v>0</v>
      </c>
      <c r="O54" s="582">
        <v>428.56700000000001</v>
      </c>
      <c r="P54" s="272">
        <v>535.12199999999996</v>
      </c>
    </row>
    <row r="55" spans="1:20">
      <c r="A55" s="160"/>
      <c r="B55" s="161" t="s">
        <v>367</v>
      </c>
      <c r="C55" s="582">
        <v>0</v>
      </c>
      <c r="D55" s="272">
        <v>0</v>
      </c>
      <c r="E55" s="582">
        <v>14.446</v>
      </c>
      <c r="F55" s="272">
        <v>15.010999999999999</v>
      </c>
      <c r="G55" s="582">
        <v>635.91800000000001</v>
      </c>
      <c r="H55" s="272">
        <v>764.67200000000003</v>
      </c>
      <c r="I55" s="582">
        <v>67.421999999999997</v>
      </c>
      <c r="J55" s="272">
        <v>64.805000000000007</v>
      </c>
      <c r="K55" s="582">
        <v>0</v>
      </c>
      <c r="L55" s="272">
        <v>0</v>
      </c>
      <c r="M55" s="582">
        <v>0</v>
      </c>
      <c r="N55" s="272">
        <v>0</v>
      </c>
      <c r="O55" s="582">
        <v>717.78599999999994</v>
      </c>
      <c r="P55" s="272">
        <v>844.48800000000006</v>
      </c>
    </row>
    <row r="56" spans="1:20">
      <c r="A56" s="160"/>
      <c r="B56" s="161" t="s">
        <v>368</v>
      </c>
      <c r="C56" s="582">
        <v>0</v>
      </c>
      <c r="D56" s="272">
        <v>0</v>
      </c>
      <c r="E56" s="582">
        <v>2.6</v>
      </c>
      <c r="F56" s="272">
        <v>3.7010000000000001</v>
      </c>
      <c r="G56" s="582">
        <v>2.2730000000000001</v>
      </c>
      <c r="H56" s="272">
        <v>2.6549999999999998</v>
      </c>
      <c r="I56" s="582">
        <v>0</v>
      </c>
      <c r="J56" s="272">
        <v>0</v>
      </c>
      <c r="K56" s="582">
        <v>0</v>
      </c>
      <c r="L56" s="272">
        <v>0</v>
      </c>
      <c r="M56" s="582">
        <v>0</v>
      </c>
      <c r="N56" s="272">
        <v>0</v>
      </c>
      <c r="O56" s="582">
        <v>4.8730000000000002</v>
      </c>
      <c r="P56" s="272">
        <v>6.3559999999999999</v>
      </c>
    </row>
    <row r="57" spans="1:20">
      <c r="Q57" s="162"/>
      <c r="R57" s="162"/>
      <c r="S57" s="162"/>
      <c r="T57" s="162"/>
    </row>
    <row r="58" spans="1:20" s="104" customFormat="1">
      <c r="A58" s="158" t="s">
        <v>369</v>
      </c>
      <c r="B58" s="159"/>
      <c r="C58" s="581">
        <v>0</v>
      </c>
      <c r="D58" s="273">
        <v>0</v>
      </c>
      <c r="E58" s="581">
        <v>1165.4829999999999</v>
      </c>
      <c r="F58" s="273">
        <v>1280.4590000000001</v>
      </c>
      <c r="G58" s="581">
        <v>4337.7719999999999</v>
      </c>
      <c r="H58" s="273">
        <v>3735.91</v>
      </c>
      <c r="I58" s="581">
        <v>1652.982</v>
      </c>
      <c r="J58" s="273">
        <v>1373.74</v>
      </c>
      <c r="K58" s="581">
        <v>0</v>
      </c>
      <c r="L58" s="273">
        <v>0</v>
      </c>
      <c r="M58" s="581">
        <v>0</v>
      </c>
      <c r="N58" s="273">
        <v>0</v>
      </c>
      <c r="O58" s="581">
        <v>7156.2370000000001</v>
      </c>
      <c r="P58" s="273">
        <v>6390.1090000000004</v>
      </c>
    </row>
    <row r="59" spans="1:20" s="104" customFormat="1">
      <c r="A59" s="158" t="s">
        <v>370</v>
      </c>
      <c r="B59" s="159"/>
      <c r="C59" s="581">
        <v>0</v>
      </c>
      <c r="D59" s="273">
        <v>0</v>
      </c>
      <c r="E59" s="581">
        <v>1165.4829999999999</v>
      </c>
      <c r="F59" s="273">
        <v>1280.4590000000001</v>
      </c>
      <c r="G59" s="581">
        <v>4337.7719999999999</v>
      </c>
      <c r="H59" s="273">
        <v>3735.91</v>
      </c>
      <c r="I59" s="581">
        <v>1652.982</v>
      </c>
      <c r="J59" s="273">
        <v>1373.74</v>
      </c>
      <c r="K59" s="581">
        <v>0</v>
      </c>
      <c r="L59" s="273">
        <v>0</v>
      </c>
      <c r="M59" s="581">
        <v>0</v>
      </c>
      <c r="N59" s="273">
        <v>0</v>
      </c>
      <c r="O59" s="581">
        <v>7156.2370000000001</v>
      </c>
      <c r="P59" s="273">
        <v>6390.1090000000004</v>
      </c>
    </row>
    <row r="60" spans="1:20">
      <c r="A60" s="160"/>
      <c r="B60" s="161" t="s">
        <v>371</v>
      </c>
      <c r="C60" s="582">
        <v>0</v>
      </c>
      <c r="D60" s="272">
        <v>0</v>
      </c>
      <c r="E60" s="582">
        <v>784.93799999999999</v>
      </c>
      <c r="F60" s="272">
        <v>859.05899999999997</v>
      </c>
      <c r="G60" s="582">
        <v>2557.3270000000002</v>
      </c>
      <c r="H60" s="272">
        <v>2083.4520000000002</v>
      </c>
      <c r="I60" s="582">
        <v>0</v>
      </c>
      <c r="J60" s="272">
        <v>0</v>
      </c>
      <c r="K60" s="582">
        <v>0</v>
      </c>
      <c r="L60" s="272">
        <v>0</v>
      </c>
      <c r="M60" s="582">
        <v>0</v>
      </c>
      <c r="N60" s="272">
        <v>0</v>
      </c>
      <c r="O60" s="582">
        <v>3342.2649999999999</v>
      </c>
      <c r="P60" s="272">
        <v>2942.511</v>
      </c>
    </row>
    <row r="61" spans="1:20">
      <c r="A61" s="160"/>
      <c r="B61" s="161" t="s">
        <v>372</v>
      </c>
      <c r="C61" s="582">
        <v>0</v>
      </c>
      <c r="D61" s="272">
        <v>0</v>
      </c>
      <c r="E61" s="582">
        <v>6.06</v>
      </c>
      <c r="F61" s="272">
        <v>11.554</v>
      </c>
      <c r="G61" s="582">
        <v>446.28100000000001</v>
      </c>
      <c r="H61" s="272">
        <v>217.03800000000001</v>
      </c>
      <c r="I61" s="582">
        <v>1110.0550000000001</v>
      </c>
      <c r="J61" s="272">
        <v>883.19100000000003</v>
      </c>
      <c r="K61" s="582">
        <v>0</v>
      </c>
      <c r="L61" s="272">
        <v>0</v>
      </c>
      <c r="M61" s="582">
        <v>0</v>
      </c>
      <c r="N61" s="272">
        <v>0</v>
      </c>
      <c r="O61" s="582">
        <v>1562.396</v>
      </c>
      <c r="P61" s="272">
        <v>1111.7829999999999</v>
      </c>
    </row>
    <row r="62" spans="1:20">
      <c r="A62" s="160"/>
      <c r="B62" s="161" t="s">
        <v>373</v>
      </c>
      <c r="C62" s="582">
        <v>0</v>
      </c>
      <c r="D62" s="272">
        <v>0</v>
      </c>
      <c r="E62" s="582">
        <v>0</v>
      </c>
      <c r="F62" s="272">
        <v>0</v>
      </c>
      <c r="G62" s="582">
        <v>0</v>
      </c>
      <c r="H62" s="272">
        <v>0</v>
      </c>
      <c r="I62" s="582">
        <v>0</v>
      </c>
      <c r="J62" s="272">
        <v>0</v>
      </c>
      <c r="K62" s="582">
        <v>0</v>
      </c>
      <c r="L62" s="272">
        <v>0</v>
      </c>
      <c r="M62" s="582">
        <v>0</v>
      </c>
      <c r="N62" s="272">
        <v>0</v>
      </c>
      <c r="O62" s="582">
        <v>0</v>
      </c>
      <c r="P62" s="272">
        <v>0</v>
      </c>
    </row>
    <row r="63" spans="1:20">
      <c r="A63" s="160"/>
      <c r="B63" s="161" t="s">
        <v>374</v>
      </c>
      <c r="C63" s="582">
        <v>0</v>
      </c>
      <c r="D63" s="272">
        <v>0</v>
      </c>
      <c r="E63" s="582">
        <v>0</v>
      </c>
      <c r="F63" s="272">
        <v>0</v>
      </c>
      <c r="G63" s="582">
        <v>0</v>
      </c>
      <c r="H63" s="272">
        <v>0</v>
      </c>
      <c r="I63" s="582">
        <v>0</v>
      </c>
      <c r="J63" s="272">
        <v>0</v>
      </c>
      <c r="K63" s="582">
        <v>0</v>
      </c>
      <c r="L63" s="272">
        <v>0</v>
      </c>
      <c r="M63" s="582">
        <v>0</v>
      </c>
      <c r="N63" s="272">
        <v>0</v>
      </c>
      <c r="O63" s="582">
        <v>0</v>
      </c>
      <c r="P63" s="272">
        <v>0</v>
      </c>
    </row>
    <row r="64" spans="1:20">
      <c r="A64" s="160"/>
      <c r="B64" s="161" t="s">
        <v>375</v>
      </c>
      <c r="C64" s="582">
        <v>0</v>
      </c>
      <c r="D64" s="272">
        <v>0</v>
      </c>
      <c r="E64" s="582">
        <v>0</v>
      </c>
      <c r="F64" s="272">
        <v>0</v>
      </c>
      <c r="G64" s="582">
        <v>0</v>
      </c>
      <c r="H64" s="272">
        <v>0</v>
      </c>
      <c r="I64" s="582">
        <v>0</v>
      </c>
      <c r="J64" s="272">
        <v>0</v>
      </c>
      <c r="K64" s="582">
        <v>0</v>
      </c>
      <c r="L64" s="272">
        <v>0</v>
      </c>
      <c r="M64" s="582">
        <v>0</v>
      </c>
      <c r="N64" s="272">
        <v>0</v>
      </c>
      <c r="O64" s="582">
        <v>0</v>
      </c>
      <c r="P64" s="272">
        <v>0</v>
      </c>
    </row>
    <row r="65" spans="1:30">
      <c r="A65" s="160"/>
      <c r="B65" s="161" t="s">
        <v>376</v>
      </c>
      <c r="C65" s="582">
        <v>0</v>
      </c>
      <c r="D65" s="272">
        <v>0</v>
      </c>
      <c r="E65" s="582">
        <v>374.48500000000001</v>
      </c>
      <c r="F65" s="272">
        <v>409.846</v>
      </c>
      <c r="G65" s="582">
        <v>1334.164</v>
      </c>
      <c r="H65" s="272">
        <v>1435.42</v>
      </c>
      <c r="I65" s="582">
        <v>542.92700000000002</v>
      </c>
      <c r="J65" s="272">
        <v>490.54899999999998</v>
      </c>
      <c r="K65" s="582">
        <v>0</v>
      </c>
      <c r="L65" s="272">
        <v>0</v>
      </c>
      <c r="M65" s="582">
        <v>0</v>
      </c>
      <c r="N65" s="272">
        <v>0</v>
      </c>
      <c r="O65" s="582">
        <v>2251.576</v>
      </c>
      <c r="P65" s="272">
        <v>2335.8150000000001</v>
      </c>
    </row>
    <row r="66" spans="1:30">
      <c r="Q66" s="162"/>
      <c r="R66" s="162"/>
      <c r="S66" s="162"/>
      <c r="T66" s="162"/>
      <c r="U66" s="162"/>
    </row>
    <row r="67" spans="1:30">
      <c r="A67" s="172" t="s">
        <v>377</v>
      </c>
      <c r="B67" s="161"/>
      <c r="C67" s="582">
        <v>0</v>
      </c>
      <c r="D67" s="273">
        <v>0</v>
      </c>
      <c r="E67" s="582">
        <v>0</v>
      </c>
      <c r="F67" s="273">
        <v>0</v>
      </c>
      <c r="G67" s="582">
        <v>0</v>
      </c>
      <c r="H67" s="273">
        <v>0</v>
      </c>
      <c r="I67" s="582">
        <v>0</v>
      </c>
      <c r="J67" s="273">
        <v>0</v>
      </c>
      <c r="K67" s="582">
        <v>0</v>
      </c>
      <c r="L67" s="273">
        <v>0</v>
      </c>
      <c r="M67" s="582">
        <v>0</v>
      </c>
      <c r="N67" s="273">
        <v>0</v>
      </c>
      <c r="O67" s="582">
        <v>0</v>
      </c>
      <c r="P67" s="273">
        <v>0</v>
      </c>
    </row>
    <row r="68" spans="1:30">
      <c r="Q68" s="162"/>
      <c r="R68" s="162"/>
      <c r="S68" s="162"/>
      <c r="T68" s="162"/>
      <c r="U68" s="162"/>
      <c r="V68" s="162"/>
      <c r="W68" s="162"/>
      <c r="X68" s="162"/>
    </row>
    <row r="69" spans="1:30">
      <c r="A69" s="158" t="s">
        <v>378</v>
      </c>
      <c r="B69" s="174"/>
      <c r="C69" s="596">
        <v>0</v>
      </c>
      <c r="D69" s="273">
        <v>0</v>
      </c>
      <c r="E69" s="596">
        <v>2806.9749999999999</v>
      </c>
      <c r="F69" s="273">
        <v>3005.864</v>
      </c>
      <c r="G69" s="596">
        <v>13704.782999999999</v>
      </c>
      <c r="H69" s="273">
        <v>11066.227999999999</v>
      </c>
      <c r="I69" s="596">
        <v>3158.1219999999998</v>
      </c>
      <c r="J69" s="273">
        <v>2794.511</v>
      </c>
      <c r="K69" s="596">
        <v>0</v>
      </c>
      <c r="L69" s="273">
        <v>0</v>
      </c>
      <c r="M69" s="596">
        <v>0</v>
      </c>
      <c r="N69" s="273">
        <v>0</v>
      </c>
      <c r="O69" s="596">
        <v>19669.88</v>
      </c>
      <c r="P69" s="273">
        <v>16866.602999999999</v>
      </c>
    </row>
    <row r="71" spans="1:30">
      <c r="D71" s="162">
        <v>1000</v>
      </c>
    </row>
    <row r="72" spans="1:30">
      <c r="C72" s="939" t="s">
        <v>53</v>
      </c>
      <c r="D72" s="810"/>
      <c r="E72" s="810"/>
      <c r="F72" s="810"/>
      <c r="G72" s="810"/>
      <c r="H72" s="810"/>
      <c r="I72" s="810"/>
      <c r="J72" s="810"/>
      <c r="K72" s="810"/>
      <c r="L72" s="810"/>
      <c r="M72" s="810"/>
      <c r="N72" s="810"/>
      <c r="O72" s="810"/>
      <c r="P72" s="810"/>
      <c r="Q72" s="810"/>
      <c r="R72" s="810"/>
      <c r="S72" s="810"/>
      <c r="T72" s="810"/>
      <c r="U72" s="810"/>
      <c r="V72" s="810"/>
      <c r="W72" s="810"/>
      <c r="X72" s="810"/>
      <c r="Y72" s="810"/>
      <c r="Z72" s="810"/>
      <c r="AA72" s="810"/>
      <c r="AB72" s="810"/>
      <c r="AC72" s="810"/>
      <c r="AD72" s="810"/>
    </row>
    <row r="73" spans="1:30" ht="12.75" customHeight="1">
      <c r="A73" s="913" t="s">
        <v>0</v>
      </c>
      <c r="B73" s="914"/>
      <c r="C73" s="907" t="s">
        <v>223</v>
      </c>
      <c r="D73" s="923"/>
      <c r="E73" s="923"/>
      <c r="F73" s="908"/>
      <c r="G73" s="907" t="s">
        <v>5</v>
      </c>
      <c r="H73" s="923"/>
      <c r="I73" s="923"/>
      <c r="J73" s="908"/>
      <c r="K73" s="907" t="s">
        <v>6</v>
      </c>
      <c r="L73" s="923"/>
      <c r="M73" s="923"/>
      <c r="N73" s="908"/>
      <c r="O73" s="907" t="s">
        <v>7</v>
      </c>
      <c r="P73" s="923"/>
      <c r="Q73" s="923"/>
      <c r="R73" s="908"/>
      <c r="S73" s="907" t="s">
        <v>14</v>
      </c>
      <c r="T73" s="923"/>
      <c r="U73" s="923"/>
      <c r="V73" s="908"/>
      <c r="W73" s="907" t="s">
        <v>325</v>
      </c>
      <c r="X73" s="923"/>
      <c r="Y73" s="923"/>
      <c r="Z73" s="908"/>
      <c r="AA73" s="907" t="s">
        <v>47</v>
      </c>
      <c r="AB73" s="923"/>
      <c r="AC73" s="923"/>
      <c r="AD73" s="908"/>
    </row>
    <row r="74" spans="1:30" ht="12.75" customHeight="1">
      <c r="A74" s="683"/>
      <c r="B74" s="684"/>
      <c r="C74" s="907" t="s">
        <v>11</v>
      </c>
      <c r="D74" s="908"/>
      <c r="E74" s="907" t="s">
        <v>12</v>
      </c>
      <c r="F74" s="908"/>
      <c r="G74" s="907" t="s">
        <v>11</v>
      </c>
      <c r="H74" s="908"/>
      <c r="I74" s="907" t="s">
        <v>12</v>
      </c>
      <c r="J74" s="908"/>
      <c r="K74" s="907" t="s">
        <v>11</v>
      </c>
      <c r="L74" s="908"/>
      <c r="M74" s="907" t="s">
        <v>12</v>
      </c>
      <c r="N74" s="908"/>
      <c r="O74" s="907" t="s">
        <v>11</v>
      </c>
      <c r="P74" s="908"/>
      <c r="Q74" s="907" t="s">
        <v>12</v>
      </c>
      <c r="R74" s="908"/>
      <c r="S74" s="907" t="s">
        <v>11</v>
      </c>
      <c r="T74" s="908"/>
      <c r="U74" s="907" t="s">
        <v>12</v>
      </c>
      <c r="V74" s="908"/>
      <c r="W74" s="907" t="s">
        <v>11</v>
      </c>
      <c r="X74" s="908"/>
      <c r="Y74" s="907" t="s">
        <v>12</v>
      </c>
      <c r="Z74" s="908"/>
      <c r="AA74" s="907" t="s">
        <v>11</v>
      </c>
      <c r="AB74" s="908"/>
      <c r="AC74" s="907" t="s">
        <v>12</v>
      </c>
      <c r="AD74" s="908"/>
    </row>
    <row r="75" spans="1:30" ht="14.25" customHeight="1">
      <c r="A75" s="940"/>
      <c r="B75" s="941"/>
      <c r="C75" s="805" t="s">
        <v>476</v>
      </c>
      <c r="D75" s="804" t="s">
        <v>477</v>
      </c>
      <c r="E75" s="583" t="s">
        <v>471</v>
      </c>
      <c r="F75" s="268" t="s">
        <v>472</v>
      </c>
      <c r="G75" s="805" t="s">
        <v>476</v>
      </c>
      <c r="H75" s="804" t="s">
        <v>477</v>
      </c>
      <c r="I75" s="583" t="s">
        <v>471</v>
      </c>
      <c r="J75" s="268" t="s">
        <v>472</v>
      </c>
      <c r="K75" s="805" t="s">
        <v>476</v>
      </c>
      <c r="L75" s="804" t="s">
        <v>477</v>
      </c>
      <c r="M75" s="583" t="s">
        <v>471</v>
      </c>
      <c r="N75" s="268" t="s">
        <v>472</v>
      </c>
      <c r="O75" s="805" t="s">
        <v>476</v>
      </c>
      <c r="P75" s="804" t="s">
        <v>477</v>
      </c>
      <c r="Q75" s="583" t="s">
        <v>471</v>
      </c>
      <c r="R75" s="268" t="s">
        <v>472</v>
      </c>
      <c r="S75" s="805" t="s">
        <v>476</v>
      </c>
      <c r="T75" s="804" t="s">
        <v>477</v>
      </c>
      <c r="U75" s="583" t="s">
        <v>471</v>
      </c>
      <c r="V75" s="268" t="s">
        <v>472</v>
      </c>
      <c r="W75" s="805" t="s">
        <v>476</v>
      </c>
      <c r="X75" s="804" t="s">
        <v>477</v>
      </c>
      <c r="Y75" s="583" t="s">
        <v>471</v>
      </c>
      <c r="Z75" s="268" t="s">
        <v>472</v>
      </c>
      <c r="AA75" s="805" t="s">
        <v>476</v>
      </c>
      <c r="AB75" s="804" t="s">
        <v>477</v>
      </c>
      <c r="AC75" s="583" t="s">
        <v>471</v>
      </c>
      <c r="AD75" s="268" t="s">
        <v>472</v>
      </c>
    </row>
    <row r="76" spans="1:30">
      <c r="A76" s="942"/>
      <c r="B76" s="943"/>
      <c r="C76" s="584" t="s">
        <v>222</v>
      </c>
      <c r="D76" s="269" t="s">
        <v>222</v>
      </c>
      <c r="E76" s="584" t="s">
        <v>222</v>
      </c>
      <c r="F76" s="269" t="s">
        <v>222</v>
      </c>
      <c r="G76" s="584" t="s">
        <v>222</v>
      </c>
      <c r="H76" s="269" t="s">
        <v>222</v>
      </c>
      <c r="I76" s="584" t="s">
        <v>222</v>
      </c>
      <c r="J76" s="269" t="s">
        <v>222</v>
      </c>
      <c r="K76" s="584" t="s">
        <v>222</v>
      </c>
      <c r="L76" s="269" t="s">
        <v>222</v>
      </c>
      <c r="M76" s="584" t="s">
        <v>222</v>
      </c>
      <c r="N76" s="269" t="s">
        <v>222</v>
      </c>
      <c r="O76" s="584" t="s">
        <v>222</v>
      </c>
      <c r="P76" s="269" t="s">
        <v>222</v>
      </c>
      <c r="Q76" s="584" t="s">
        <v>222</v>
      </c>
      <c r="R76" s="269" t="s">
        <v>222</v>
      </c>
      <c r="S76" s="584" t="s">
        <v>222</v>
      </c>
      <c r="T76" s="269" t="s">
        <v>222</v>
      </c>
      <c r="U76" s="584" t="s">
        <v>222</v>
      </c>
      <c r="V76" s="269" t="s">
        <v>222</v>
      </c>
      <c r="W76" s="584" t="s">
        <v>222</v>
      </c>
      <c r="X76" s="269" t="s">
        <v>222</v>
      </c>
      <c r="Y76" s="584" t="s">
        <v>222</v>
      </c>
      <c r="Z76" s="269" t="s">
        <v>222</v>
      </c>
      <c r="AA76" s="584" t="s">
        <v>222</v>
      </c>
      <c r="AB76" s="269" t="s">
        <v>222</v>
      </c>
      <c r="AC76" s="584" t="s">
        <v>222</v>
      </c>
      <c r="AD76" s="269" t="s">
        <v>222</v>
      </c>
    </row>
    <row r="77" spans="1:30" s="104" customFormat="1">
      <c r="A77" s="158" t="s">
        <v>379</v>
      </c>
      <c r="B77" s="181"/>
      <c r="C77" s="596">
        <v>0</v>
      </c>
      <c r="D77" s="590">
        <v>0</v>
      </c>
      <c r="E77" s="596">
        <v>0</v>
      </c>
      <c r="F77" s="590">
        <v>0</v>
      </c>
      <c r="G77" s="596">
        <v>1133.674</v>
      </c>
      <c r="H77" s="590">
        <v>1013.279</v>
      </c>
      <c r="I77" s="596">
        <v>275.08399999999995</v>
      </c>
      <c r="J77" s="590">
        <v>430.47500000000002</v>
      </c>
      <c r="K77" s="596">
        <v>5314.8609999999999</v>
      </c>
      <c r="L77" s="590">
        <v>5274.8879999999999</v>
      </c>
      <c r="M77" s="596">
        <v>1978.373</v>
      </c>
      <c r="N77" s="590">
        <v>1831.5819999999999</v>
      </c>
      <c r="O77" s="596">
        <v>1628.796</v>
      </c>
      <c r="P77" s="590">
        <v>1691.09</v>
      </c>
      <c r="Q77" s="596">
        <v>558.22800000000007</v>
      </c>
      <c r="R77" s="590">
        <v>528.81600000000003</v>
      </c>
      <c r="S77" s="596">
        <v>0</v>
      </c>
      <c r="T77" s="590">
        <v>0</v>
      </c>
      <c r="U77" s="596">
        <v>0</v>
      </c>
      <c r="V77" s="590">
        <v>0</v>
      </c>
      <c r="W77" s="596">
        <v>0</v>
      </c>
      <c r="X77" s="590">
        <v>0</v>
      </c>
      <c r="Y77" s="596">
        <v>0</v>
      </c>
      <c r="Z77" s="590">
        <v>0</v>
      </c>
      <c r="AA77" s="596">
        <v>8077.3310000000001</v>
      </c>
      <c r="AB77" s="590">
        <v>7979.2569999999996</v>
      </c>
      <c r="AC77" s="596">
        <v>2811.6850000000004</v>
      </c>
      <c r="AD77" s="590">
        <v>2790.8729999999996</v>
      </c>
    </row>
    <row r="78" spans="1:30">
      <c r="A78" s="164"/>
      <c r="B78" s="165" t="s">
        <v>64</v>
      </c>
      <c r="C78" s="587">
        <v>0</v>
      </c>
      <c r="D78" s="591">
        <v>0</v>
      </c>
      <c r="E78" s="587">
        <v>0</v>
      </c>
      <c r="F78" s="591">
        <v>0</v>
      </c>
      <c r="G78" s="587">
        <v>1025.7829999999999</v>
      </c>
      <c r="H78" s="591">
        <v>1046.547</v>
      </c>
      <c r="I78" s="587">
        <v>280.58499999999992</v>
      </c>
      <c r="J78" s="591">
        <v>441.29700000000003</v>
      </c>
      <c r="K78" s="587">
        <v>4333.192</v>
      </c>
      <c r="L78" s="591">
        <v>4435.9719999999998</v>
      </c>
      <c r="M78" s="587">
        <v>1612.3220000000001</v>
      </c>
      <c r="N78" s="591">
        <v>1521.3939999999998</v>
      </c>
      <c r="O78" s="587">
        <v>1611.4939999999999</v>
      </c>
      <c r="P78" s="591">
        <v>1671.8610000000001</v>
      </c>
      <c r="Q78" s="587">
        <v>551.84999999999991</v>
      </c>
      <c r="R78" s="591">
        <v>522.01300000000015</v>
      </c>
      <c r="S78" s="587">
        <v>0</v>
      </c>
      <c r="T78" s="591">
        <v>0</v>
      </c>
      <c r="U78" s="587">
        <v>0</v>
      </c>
      <c r="V78" s="591">
        <v>0</v>
      </c>
      <c r="W78" s="587">
        <v>0</v>
      </c>
      <c r="X78" s="591">
        <v>0</v>
      </c>
      <c r="Y78" s="587">
        <v>0</v>
      </c>
      <c r="Z78" s="591">
        <v>0</v>
      </c>
      <c r="AA78" s="587">
        <v>6970.4690000000001</v>
      </c>
      <c r="AB78" s="591">
        <v>7154.38</v>
      </c>
      <c r="AC78" s="587">
        <v>2444.7569999999996</v>
      </c>
      <c r="AD78" s="591">
        <v>2484.7039999999997</v>
      </c>
    </row>
    <row r="79" spans="1:30">
      <c r="A79" s="164"/>
      <c r="B79" s="167" t="s">
        <v>421</v>
      </c>
      <c r="C79" s="587">
        <v>0</v>
      </c>
      <c r="D79" s="591">
        <v>0</v>
      </c>
      <c r="E79" s="587">
        <v>0</v>
      </c>
      <c r="F79" s="591">
        <v>0</v>
      </c>
      <c r="G79" s="587">
        <v>988.68899999999996</v>
      </c>
      <c r="H79" s="591">
        <v>1011.939</v>
      </c>
      <c r="I79" s="587">
        <v>269.39499999999998</v>
      </c>
      <c r="J79" s="591">
        <v>426.803</v>
      </c>
      <c r="K79" s="587">
        <v>3595.65</v>
      </c>
      <c r="L79" s="591">
        <v>3735.346</v>
      </c>
      <c r="M79" s="587">
        <v>1347.7200000000003</v>
      </c>
      <c r="N79" s="591">
        <v>1305.5500000000002</v>
      </c>
      <c r="O79" s="587">
        <v>805.947</v>
      </c>
      <c r="P79" s="591">
        <v>854.50599999999997</v>
      </c>
      <c r="Q79" s="587">
        <v>271.77200000000005</v>
      </c>
      <c r="R79" s="591">
        <v>245.63099999999997</v>
      </c>
      <c r="S79" s="587">
        <v>0</v>
      </c>
      <c r="T79" s="591">
        <v>0</v>
      </c>
      <c r="U79" s="587">
        <v>0</v>
      </c>
      <c r="V79" s="591">
        <v>0</v>
      </c>
      <c r="W79" s="587">
        <v>0</v>
      </c>
      <c r="X79" s="591">
        <v>0</v>
      </c>
      <c r="Y79" s="587">
        <v>0</v>
      </c>
      <c r="Z79" s="591">
        <v>0</v>
      </c>
      <c r="AA79" s="587">
        <v>5390.2860000000001</v>
      </c>
      <c r="AB79" s="591">
        <v>5601.7910000000002</v>
      </c>
      <c r="AC79" s="587">
        <v>1888.8870000000002</v>
      </c>
      <c r="AD79" s="591">
        <v>1977.9840000000004</v>
      </c>
    </row>
    <row r="80" spans="1:30">
      <c r="A80" s="164"/>
      <c r="B80" s="167" t="s">
        <v>422</v>
      </c>
      <c r="C80" s="587">
        <v>0</v>
      </c>
      <c r="D80" s="591">
        <v>0</v>
      </c>
      <c r="E80" s="587">
        <v>0</v>
      </c>
      <c r="F80" s="591">
        <v>0</v>
      </c>
      <c r="G80" s="587">
        <v>0.40500000000000003</v>
      </c>
      <c r="H80" s="591">
        <v>0.28699999999999998</v>
      </c>
      <c r="I80" s="587">
        <v>0.13800000000000001</v>
      </c>
      <c r="J80" s="591">
        <v>6.8999999999999978E-2</v>
      </c>
      <c r="K80" s="587">
        <v>0</v>
      </c>
      <c r="L80" s="591">
        <v>0</v>
      </c>
      <c r="M80" s="587">
        <v>0</v>
      </c>
      <c r="N80" s="591">
        <v>0</v>
      </c>
      <c r="O80" s="587">
        <v>0.88400000000000001</v>
      </c>
      <c r="P80" s="591">
        <v>1.421</v>
      </c>
      <c r="Q80" s="587">
        <v>0.34599999999999997</v>
      </c>
      <c r="R80" s="591">
        <v>0.40300000000000002</v>
      </c>
      <c r="S80" s="587">
        <v>0</v>
      </c>
      <c r="T80" s="591">
        <v>0</v>
      </c>
      <c r="U80" s="587">
        <v>0</v>
      </c>
      <c r="V80" s="591">
        <v>0</v>
      </c>
      <c r="W80" s="587">
        <v>0</v>
      </c>
      <c r="X80" s="591">
        <v>0</v>
      </c>
      <c r="Y80" s="587">
        <v>0</v>
      </c>
      <c r="Z80" s="591">
        <v>0</v>
      </c>
      <c r="AA80" s="587">
        <v>1.2889999999999999</v>
      </c>
      <c r="AB80" s="591">
        <v>1.708</v>
      </c>
      <c r="AC80" s="587">
        <v>0.48399999999999987</v>
      </c>
      <c r="AD80" s="591">
        <v>0.47199999999999998</v>
      </c>
    </row>
    <row r="81" spans="1:31">
      <c r="A81" s="164"/>
      <c r="B81" s="167" t="s">
        <v>423</v>
      </c>
      <c r="C81" s="587">
        <v>0</v>
      </c>
      <c r="D81" s="591">
        <v>0</v>
      </c>
      <c r="E81" s="587">
        <v>0</v>
      </c>
      <c r="F81" s="591">
        <v>0</v>
      </c>
      <c r="G81" s="587">
        <v>36.689</v>
      </c>
      <c r="H81" s="591">
        <v>34.320999999999998</v>
      </c>
      <c r="I81" s="587">
        <v>11.052</v>
      </c>
      <c r="J81" s="591">
        <v>14.424999999999997</v>
      </c>
      <c r="K81" s="587">
        <v>737.54200000000003</v>
      </c>
      <c r="L81" s="591">
        <v>700.62599999999998</v>
      </c>
      <c r="M81" s="587">
        <v>264.60200000000003</v>
      </c>
      <c r="N81" s="591">
        <v>215.84399999999999</v>
      </c>
      <c r="O81" s="587">
        <v>804.66300000000001</v>
      </c>
      <c r="P81" s="591">
        <v>815.93399999999997</v>
      </c>
      <c r="Q81" s="587">
        <v>279.73199999999997</v>
      </c>
      <c r="R81" s="591">
        <v>275.97899999999993</v>
      </c>
      <c r="S81" s="587">
        <v>0</v>
      </c>
      <c r="T81" s="591">
        <v>0</v>
      </c>
      <c r="U81" s="587">
        <v>0</v>
      </c>
      <c r="V81" s="591">
        <v>0</v>
      </c>
      <c r="W81" s="587">
        <v>0</v>
      </c>
      <c r="X81" s="591">
        <v>0</v>
      </c>
      <c r="Y81" s="587">
        <v>0</v>
      </c>
      <c r="Z81" s="591">
        <v>0</v>
      </c>
      <c r="AA81" s="587">
        <v>1578.894</v>
      </c>
      <c r="AB81" s="591">
        <v>1550.8810000000001</v>
      </c>
      <c r="AC81" s="587">
        <v>555.38599999999997</v>
      </c>
      <c r="AD81" s="591">
        <v>506.24800000000005</v>
      </c>
    </row>
    <row r="82" spans="1:31">
      <c r="A82" s="164"/>
      <c r="B82" s="165" t="s">
        <v>65</v>
      </c>
      <c r="C82" s="587">
        <v>0</v>
      </c>
      <c r="D82" s="591">
        <v>0</v>
      </c>
      <c r="E82" s="587">
        <v>0</v>
      </c>
      <c r="F82" s="591">
        <v>0</v>
      </c>
      <c r="G82" s="587">
        <v>107.89100000000001</v>
      </c>
      <c r="H82" s="591">
        <v>-33.268000000000001</v>
      </c>
      <c r="I82" s="587">
        <v>-5.5009999999999906</v>
      </c>
      <c r="J82" s="591">
        <v>-10.821999999999999</v>
      </c>
      <c r="K82" s="587">
        <v>981.66899999999998</v>
      </c>
      <c r="L82" s="591">
        <v>838.91600000000005</v>
      </c>
      <c r="M82" s="587">
        <v>366.05099999999993</v>
      </c>
      <c r="N82" s="591">
        <v>310.1880000000001</v>
      </c>
      <c r="O82" s="587">
        <v>17.302</v>
      </c>
      <c r="P82" s="591">
        <v>19.228999999999999</v>
      </c>
      <c r="Q82" s="587">
        <v>6.3780000000000001</v>
      </c>
      <c r="R82" s="591">
        <v>6.802999999999999</v>
      </c>
      <c r="S82" s="587">
        <v>0</v>
      </c>
      <c r="T82" s="591">
        <v>0</v>
      </c>
      <c r="U82" s="587">
        <v>0</v>
      </c>
      <c r="V82" s="591">
        <v>0</v>
      </c>
      <c r="W82" s="587">
        <v>0</v>
      </c>
      <c r="X82" s="591">
        <v>0</v>
      </c>
      <c r="Y82" s="587">
        <v>0</v>
      </c>
      <c r="Z82" s="591">
        <v>0</v>
      </c>
      <c r="AA82" s="587">
        <v>1106.8620000000001</v>
      </c>
      <c r="AB82" s="591">
        <v>824.87699999999995</v>
      </c>
      <c r="AC82" s="587">
        <v>366.92800000000011</v>
      </c>
      <c r="AD82" s="591">
        <v>306.16899999999998</v>
      </c>
    </row>
    <row r="83" spans="1:31">
      <c r="E83" s="705"/>
      <c r="F83" s="705"/>
      <c r="I83" s="705"/>
      <c r="J83" s="705"/>
      <c r="M83" s="705"/>
      <c r="N83" s="705"/>
      <c r="Q83" s="705"/>
      <c r="R83" s="705"/>
      <c r="S83" s="162"/>
      <c r="T83" s="162"/>
      <c r="U83" s="705"/>
      <c r="V83" s="705"/>
      <c r="W83" s="162"/>
      <c r="X83" s="162"/>
      <c r="Y83" s="705"/>
      <c r="Z83" s="705"/>
      <c r="AA83" s="162"/>
      <c r="AB83" s="162"/>
      <c r="AC83" s="705"/>
      <c r="AD83" s="705"/>
      <c r="AE83" s="162"/>
    </row>
    <row r="84" spans="1:31">
      <c r="A84" s="158" t="s">
        <v>383</v>
      </c>
      <c r="B84" s="166"/>
      <c r="C84" s="596">
        <v>0</v>
      </c>
      <c r="D84" s="590">
        <v>0</v>
      </c>
      <c r="E84" s="596">
        <v>0</v>
      </c>
      <c r="F84" s="590">
        <v>0</v>
      </c>
      <c r="G84" s="596">
        <v>-731.51</v>
      </c>
      <c r="H84" s="590">
        <v>-697.27700000000004</v>
      </c>
      <c r="I84" s="596">
        <v>-221.86399999999998</v>
      </c>
      <c r="J84" s="590">
        <v>-305.78000000000003</v>
      </c>
      <c r="K84" s="596">
        <v>-3607.0010000000002</v>
      </c>
      <c r="L84" s="590">
        <v>-3512.3609999999999</v>
      </c>
      <c r="M84" s="596">
        <v>-1391.5680000000002</v>
      </c>
      <c r="N84" s="590">
        <v>-1300.6399999999999</v>
      </c>
      <c r="O84" s="596">
        <v>-893.58500000000004</v>
      </c>
      <c r="P84" s="590">
        <v>-963.90800000000002</v>
      </c>
      <c r="Q84" s="596">
        <v>-301.64700000000005</v>
      </c>
      <c r="R84" s="590">
        <v>-307.06500000000005</v>
      </c>
      <c r="S84" s="596">
        <v>0</v>
      </c>
      <c r="T84" s="590">
        <v>0</v>
      </c>
      <c r="U84" s="596">
        <v>0</v>
      </c>
      <c r="V84" s="590">
        <v>0</v>
      </c>
      <c r="W84" s="596">
        <v>0</v>
      </c>
      <c r="X84" s="590">
        <v>0</v>
      </c>
      <c r="Y84" s="596">
        <v>0</v>
      </c>
      <c r="Z84" s="590">
        <v>0</v>
      </c>
      <c r="AA84" s="596">
        <v>-5232.0959999999995</v>
      </c>
      <c r="AB84" s="590">
        <v>-5173.5460000000003</v>
      </c>
      <c r="AC84" s="596">
        <v>-1915.0789999999997</v>
      </c>
      <c r="AD84" s="590">
        <v>-1913.4850000000001</v>
      </c>
    </row>
    <row r="85" spans="1:31">
      <c r="A85" s="164"/>
      <c r="B85" s="167" t="s">
        <v>384</v>
      </c>
      <c r="C85" s="587">
        <v>0</v>
      </c>
      <c r="D85" s="591">
        <v>0</v>
      </c>
      <c r="E85" s="587">
        <v>0</v>
      </c>
      <c r="F85" s="591">
        <v>0</v>
      </c>
      <c r="G85" s="587">
        <v>-629.23900000000003</v>
      </c>
      <c r="H85" s="591">
        <v>-612.78399999999999</v>
      </c>
      <c r="I85" s="587">
        <v>-187.02300000000002</v>
      </c>
      <c r="J85" s="591">
        <v>-266.416</v>
      </c>
      <c r="K85" s="587">
        <v>-2238.6869999999999</v>
      </c>
      <c r="L85" s="591">
        <v>-2197.462</v>
      </c>
      <c r="M85" s="587">
        <v>-874.17899999999986</v>
      </c>
      <c r="N85" s="591">
        <v>-840.08400000000006</v>
      </c>
      <c r="O85" s="587">
        <v>-601.327</v>
      </c>
      <c r="P85" s="591">
        <v>-673.67600000000004</v>
      </c>
      <c r="Q85" s="587">
        <v>-199.392</v>
      </c>
      <c r="R85" s="591">
        <v>-213.42600000000004</v>
      </c>
      <c r="S85" s="587">
        <v>0</v>
      </c>
      <c r="T85" s="591">
        <v>0</v>
      </c>
      <c r="U85" s="587">
        <v>0</v>
      </c>
      <c r="V85" s="591">
        <v>0</v>
      </c>
      <c r="W85" s="587">
        <v>0</v>
      </c>
      <c r="X85" s="591">
        <v>0</v>
      </c>
      <c r="Y85" s="587">
        <v>0</v>
      </c>
      <c r="Z85" s="591">
        <v>0</v>
      </c>
      <c r="AA85" s="587">
        <v>-3469.2530000000002</v>
      </c>
      <c r="AB85" s="591">
        <v>-3483.922</v>
      </c>
      <c r="AC85" s="587">
        <v>-1260.5940000000001</v>
      </c>
      <c r="AD85" s="591">
        <v>-1319.9259999999999</v>
      </c>
    </row>
    <row r="86" spans="1:31">
      <c r="A86" s="164"/>
      <c r="B86" s="167" t="s">
        <v>385</v>
      </c>
      <c r="C86" s="587">
        <v>0</v>
      </c>
      <c r="D86" s="591">
        <v>0</v>
      </c>
      <c r="E86" s="587">
        <v>0</v>
      </c>
      <c r="F86" s="591">
        <v>0</v>
      </c>
      <c r="G86" s="587">
        <v>0</v>
      </c>
      <c r="H86" s="591">
        <v>0</v>
      </c>
      <c r="I86" s="587">
        <v>0</v>
      </c>
      <c r="J86" s="591">
        <v>0</v>
      </c>
      <c r="K86" s="587">
        <v>0</v>
      </c>
      <c r="L86" s="591">
        <v>0</v>
      </c>
      <c r="M86" s="587">
        <v>0</v>
      </c>
      <c r="N86" s="591">
        <v>0</v>
      </c>
      <c r="O86" s="587">
        <v>0</v>
      </c>
      <c r="P86" s="591">
        <v>0</v>
      </c>
      <c r="Q86" s="587">
        <v>0</v>
      </c>
      <c r="R86" s="591">
        <v>0</v>
      </c>
      <c r="S86" s="587">
        <v>0</v>
      </c>
      <c r="T86" s="591">
        <v>0</v>
      </c>
      <c r="U86" s="587">
        <v>0</v>
      </c>
      <c r="V86" s="591">
        <v>0</v>
      </c>
      <c r="W86" s="587">
        <v>0</v>
      </c>
      <c r="X86" s="591">
        <v>0</v>
      </c>
      <c r="Y86" s="587">
        <v>0</v>
      </c>
      <c r="Z86" s="591">
        <v>0</v>
      </c>
      <c r="AA86" s="587">
        <v>0</v>
      </c>
      <c r="AB86" s="591">
        <v>0</v>
      </c>
      <c r="AC86" s="587">
        <v>0</v>
      </c>
      <c r="AD86" s="591">
        <v>0</v>
      </c>
    </row>
    <row r="87" spans="1:31">
      <c r="A87" s="164"/>
      <c r="B87" s="167" t="s">
        <v>69</v>
      </c>
      <c r="C87" s="587">
        <v>0</v>
      </c>
      <c r="D87" s="591">
        <v>0</v>
      </c>
      <c r="E87" s="587">
        <v>0</v>
      </c>
      <c r="F87" s="591">
        <v>0</v>
      </c>
      <c r="G87" s="587">
        <v>-38.917000000000002</v>
      </c>
      <c r="H87" s="591">
        <v>-26.54</v>
      </c>
      <c r="I87" s="587">
        <v>-11.950000000000003</v>
      </c>
      <c r="J87" s="591">
        <v>-14.359</v>
      </c>
      <c r="K87" s="587">
        <v>-515.76800000000003</v>
      </c>
      <c r="L87" s="591">
        <v>-576.85799999999995</v>
      </c>
      <c r="M87" s="587">
        <v>-173.48400000000004</v>
      </c>
      <c r="N87" s="591">
        <v>-159.34199999999993</v>
      </c>
      <c r="O87" s="587">
        <v>-212.011</v>
      </c>
      <c r="P87" s="591">
        <v>-207.51</v>
      </c>
      <c r="Q87" s="587">
        <v>-74.364000000000004</v>
      </c>
      <c r="R87" s="591">
        <v>-67.962999999999994</v>
      </c>
      <c r="S87" s="587">
        <v>0</v>
      </c>
      <c r="T87" s="591">
        <v>0</v>
      </c>
      <c r="U87" s="587">
        <v>0</v>
      </c>
      <c r="V87" s="591">
        <v>0</v>
      </c>
      <c r="W87" s="587">
        <v>0</v>
      </c>
      <c r="X87" s="591">
        <v>0</v>
      </c>
      <c r="Y87" s="587">
        <v>0</v>
      </c>
      <c r="Z87" s="591">
        <v>0</v>
      </c>
      <c r="AA87" s="587">
        <v>-766.69600000000003</v>
      </c>
      <c r="AB87" s="591">
        <v>-810.90800000000002</v>
      </c>
      <c r="AC87" s="587">
        <v>-259.798</v>
      </c>
      <c r="AD87" s="591">
        <v>-241.66399999999999</v>
      </c>
    </row>
    <row r="88" spans="1:31">
      <c r="A88" s="164"/>
      <c r="B88" s="167" t="s">
        <v>386</v>
      </c>
      <c r="C88" s="587">
        <v>0</v>
      </c>
      <c r="D88" s="591">
        <v>0</v>
      </c>
      <c r="E88" s="587">
        <v>0</v>
      </c>
      <c r="F88" s="591">
        <v>0</v>
      </c>
      <c r="G88" s="587">
        <v>-63.353999999999999</v>
      </c>
      <c r="H88" s="591">
        <v>-57.953000000000003</v>
      </c>
      <c r="I88" s="587">
        <v>-22.890999999999998</v>
      </c>
      <c r="J88" s="591">
        <v>-25.005000000000003</v>
      </c>
      <c r="K88" s="587">
        <v>-852.54600000000005</v>
      </c>
      <c r="L88" s="591">
        <v>-738.04100000000005</v>
      </c>
      <c r="M88" s="587">
        <v>-343.90500000000003</v>
      </c>
      <c r="N88" s="591">
        <v>-301.21400000000006</v>
      </c>
      <c r="O88" s="587">
        <v>-80.247</v>
      </c>
      <c r="P88" s="591">
        <v>-82.721999999999994</v>
      </c>
      <c r="Q88" s="587">
        <v>-27.890999999999998</v>
      </c>
      <c r="R88" s="591">
        <v>-25.675999999999995</v>
      </c>
      <c r="S88" s="587">
        <v>0</v>
      </c>
      <c r="T88" s="591">
        <v>0</v>
      </c>
      <c r="U88" s="587">
        <v>0</v>
      </c>
      <c r="V88" s="591">
        <v>0</v>
      </c>
      <c r="W88" s="587">
        <v>0</v>
      </c>
      <c r="X88" s="591">
        <v>0</v>
      </c>
      <c r="Y88" s="587">
        <v>0</v>
      </c>
      <c r="Z88" s="591">
        <v>0</v>
      </c>
      <c r="AA88" s="587">
        <v>-996.14700000000005</v>
      </c>
      <c r="AB88" s="591">
        <v>-878.71600000000001</v>
      </c>
      <c r="AC88" s="587">
        <v>-394.68700000000001</v>
      </c>
      <c r="AD88" s="591">
        <v>-351.89499999999998</v>
      </c>
    </row>
    <row r="89" spans="1:31">
      <c r="E89" s="705"/>
      <c r="F89" s="705"/>
      <c r="I89" s="705"/>
      <c r="J89" s="705"/>
      <c r="M89" s="705"/>
      <c r="N89" s="705"/>
      <c r="Q89" s="705"/>
      <c r="R89" s="705"/>
      <c r="S89" s="162"/>
      <c r="T89" s="162"/>
      <c r="U89" s="705"/>
      <c r="V89" s="705"/>
      <c r="W89" s="162"/>
      <c r="X89" s="162"/>
      <c r="Y89" s="705"/>
      <c r="Z89" s="705"/>
      <c r="AA89" s="162"/>
      <c r="AB89" s="162"/>
      <c r="AC89" s="705"/>
      <c r="AD89" s="705"/>
      <c r="AE89" s="162"/>
    </row>
    <row r="90" spans="1:31" s="104" customFormat="1">
      <c r="A90" s="158" t="s">
        <v>387</v>
      </c>
      <c r="B90" s="166"/>
      <c r="C90" s="596">
        <v>0</v>
      </c>
      <c r="D90" s="590">
        <v>0</v>
      </c>
      <c r="E90" s="596">
        <v>0</v>
      </c>
      <c r="F90" s="590">
        <v>0</v>
      </c>
      <c r="G90" s="596">
        <v>402.16399999999999</v>
      </c>
      <c r="H90" s="590">
        <v>316.00200000000001</v>
      </c>
      <c r="I90" s="596">
        <v>53.21999999999997</v>
      </c>
      <c r="J90" s="590">
        <v>124.69500000000002</v>
      </c>
      <c r="K90" s="596">
        <v>1707.86</v>
      </c>
      <c r="L90" s="590">
        <v>1762.527</v>
      </c>
      <c r="M90" s="596">
        <v>586.80499999999984</v>
      </c>
      <c r="N90" s="590">
        <v>530.94200000000001</v>
      </c>
      <c r="O90" s="596">
        <v>735.21100000000001</v>
      </c>
      <c r="P90" s="590">
        <v>727.18200000000002</v>
      </c>
      <c r="Q90" s="596">
        <v>256.58100000000002</v>
      </c>
      <c r="R90" s="590">
        <v>221.75100000000003</v>
      </c>
      <c r="S90" s="596">
        <v>0</v>
      </c>
      <c r="T90" s="590">
        <v>0</v>
      </c>
      <c r="U90" s="596">
        <v>0</v>
      </c>
      <c r="V90" s="590">
        <v>0</v>
      </c>
      <c r="W90" s="596">
        <v>0</v>
      </c>
      <c r="X90" s="590">
        <v>0</v>
      </c>
      <c r="Y90" s="596">
        <v>0</v>
      </c>
      <c r="Z90" s="590">
        <v>0</v>
      </c>
      <c r="AA90" s="596">
        <v>2845.2350000000001</v>
      </c>
      <c r="AB90" s="590">
        <v>2805.7109999999998</v>
      </c>
      <c r="AC90" s="596">
        <v>896.60600000000022</v>
      </c>
      <c r="AD90" s="590">
        <v>877.38799999999969</v>
      </c>
    </row>
    <row r="91" spans="1:31">
      <c r="E91" s="705"/>
      <c r="F91" s="705"/>
      <c r="I91" s="705"/>
      <c r="J91" s="705"/>
      <c r="M91" s="705"/>
      <c r="N91" s="705"/>
      <c r="Q91" s="705"/>
      <c r="R91" s="705"/>
      <c r="S91" s="162"/>
      <c r="T91" s="162"/>
      <c r="U91" s="705"/>
      <c r="V91" s="705"/>
      <c r="W91" s="162"/>
      <c r="X91" s="162"/>
      <c r="Y91" s="705"/>
      <c r="Z91" s="705"/>
      <c r="AA91" s="162"/>
      <c r="AB91" s="162"/>
      <c r="AC91" s="705"/>
      <c r="AD91" s="705"/>
      <c r="AE91" s="162"/>
    </row>
    <row r="92" spans="1:31">
      <c r="A92" s="160"/>
      <c r="B92" s="165" t="s">
        <v>388</v>
      </c>
      <c r="C92" s="587">
        <v>0</v>
      </c>
      <c r="D92" s="591">
        <v>0</v>
      </c>
      <c r="E92" s="587">
        <v>0</v>
      </c>
      <c r="F92" s="591">
        <v>0</v>
      </c>
      <c r="G92" s="587">
        <v>16.038</v>
      </c>
      <c r="H92" s="591">
        <v>24.908000000000001</v>
      </c>
      <c r="I92" s="587">
        <v>4.2509999999999994</v>
      </c>
      <c r="J92" s="591">
        <v>6.078000000000003</v>
      </c>
      <c r="K92" s="587">
        <v>64.516000000000005</v>
      </c>
      <c r="L92" s="591">
        <v>60.639000000000003</v>
      </c>
      <c r="M92" s="587">
        <v>24.272000000000006</v>
      </c>
      <c r="N92" s="591">
        <v>21.855000000000004</v>
      </c>
      <c r="O92" s="587">
        <v>29.954999999999998</v>
      </c>
      <c r="P92" s="591">
        <v>28.69</v>
      </c>
      <c r="Q92" s="587">
        <v>10.811</v>
      </c>
      <c r="R92" s="591">
        <v>9.5970000000000013</v>
      </c>
      <c r="S92" s="587">
        <v>0</v>
      </c>
      <c r="T92" s="591">
        <v>0</v>
      </c>
      <c r="U92" s="587">
        <v>0</v>
      </c>
      <c r="V92" s="591">
        <v>0</v>
      </c>
      <c r="W92" s="587">
        <v>0</v>
      </c>
      <c r="X92" s="591">
        <v>0</v>
      </c>
      <c r="Y92" s="587">
        <v>0</v>
      </c>
      <c r="Z92" s="591">
        <v>0</v>
      </c>
      <c r="AA92" s="587">
        <v>110.509</v>
      </c>
      <c r="AB92" s="591">
        <v>114.23699999999999</v>
      </c>
      <c r="AC92" s="587">
        <v>39.334000000000003</v>
      </c>
      <c r="AD92" s="591">
        <v>37.53</v>
      </c>
    </row>
    <row r="93" spans="1:31">
      <c r="A93" s="160"/>
      <c r="B93" s="165" t="s">
        <v>389</v>
      </c>
      <c r="C93" s="587">
        <v>0</v>
      </c>
      <c r="D93" s="591">
        <v>0</v>
      </c>
      <c r="E93" s="587">
        <v>0</v>
      </c>
      <c r="F93" s="591">
        <v>0</v>
      </c>
      <c r="G93" s="587">
        <v>-136.79</v>
      </c>
      <c r="H93" s="591">
        <v>-152.92099999999999</v>
      </c>
      <c r="I93" s="587">
        <v>-36.677999999999997</v>
      </c>
      <c r="J93" s="591">
        <v>-54.078999999999994</v>
      </c>
      <c r="K93" s="587">
        <v>-235.268</v>
      </c>
      <c r="L93" s="591">
        <v>-187.00200000000001</v>
      </c>
      <c r="M93" s="587">
        <v>-83.295999999999992</v>
      </c>
      <c r="N93" s="591">
        <v>-66.750000000000014</v>
      </c>
      <c r="O93" s="587">
        <v>-58.878999999999998</v>
      </c>
      <c r="P93" s="591">
        <v>-56.335000000000001</v>
      </c>
      <c r="Q93" s="587">
        <v>-19.592999999999996</v>
      </c>
      <c r="R93" s="591">
        <v>-18.186999999999998</v>
      </c>
      <c r="S93" s="587">
        <v>0</v>
      </c>
      <c r="T93" s="591">
        <v>0</v>
      </c>
      <c r="U93" s="587">
        <v>0</v>
      </c>
      <c r="V93" s="591">
        <v>0</v>
      </c>
      <c r="W93" s="587">
        <v>0</v>
      </c>
      <c r="X93" s="591">
        <v>0</v>
      </c>
      <c r="Y93" s="587">
        <v>0</v>
      </c>
      <c r="Z93" s="591">
        <v>0</v>
      </c>
      <c r="AA93" s="587">
        <v>-430.93700000000001</v>
      </c>
      <c r="AB93" s="591">
        <v>-396.25799999999998</v>
      </c>
      <c r="AC93" s="587">
        <v>-139.56700000000001</v>
      </c>
      <c r="AD93" s="591">
        <v>-139.01599999999996</v>
      </c>
    </row>
    <row r="94" spans="1:31">
      <c r="A94" s="160"/>
      <c r="B94" s="165" t="s">
        <v>390</v>
      </c>
      <c r="C94" s="587">
        <v>0</v>
      </c>
      <c r="D94" s="591">
        <v>0</v>
      </c>
      <c r="E94" s="587">
        <v>0</v>
      </c>
      <c r="F94" s="591">
        <v>0</v>
      </c>
      <c r="G94" s="587">
        <v>-136.25700000000001</v>
      </c>
      <c r="H94" s="591">
        <v>-146.10400000000001</v>
      </c>
      <c r="I94" s="587">
        <v>-27.197000000000003</v>
      </c>
      <c r="J94" s="591">
        <v>-59.801000000000016</v>
      </c>
      <c r="K94" s="587">
        <v>-358.58</v>
      </c>
      <c r="L94" s="591">
        <v>-361.339</v>
      </c>
      <c r="M94" s="587">
        <v>-130.26</v>
      </c>
      <c r="N94" s="591">
        <v>-105.72899999999998</v>
      </c>
      <c r="O94" s="587">
        <v>-121.377</v>
      </c>
      <c r="P94" s="591">
        <v>-89.992999999999995</v>
      </c>
      <c r="Q94" s="587">
        <v>-36.995999999999995</v>
      </c>
      <c r="R94" s="591">
        <v>-30.531999999999996</v>
      </c>
      <c r="S94" s="587">
        <v>0</v>
      </c>
      <c r="T94" s="591">
        <v>0</v>
      </c>
      <c r="U94" s="587">
        <v>0</v>
      </c>
      <c r="V94" s="591">
        <v>0</v>
      </c>
      <c r="W94" s="587">
        <v>0</v>
      </c>
      <c r="X94" s="591">
        <v>0</v>
      </c>
      <c r="Y94" s="587">
        <v>0</v>
      </c>
      <c r="Z94" s="591">
        <v>0</v>
      </c>
      <c r="AA94" s="587">
        <v>-616.21400000000006</v>
      </c>
      <c r="AB94" s="591">
        <v>-597.43600000000004</v>
      </c>
      <c r="AC94" s="587">
        <v>-194.45300000000003</v>
      </c>
      <c r="AD94" s="591">
        <v>-196.06200000000001</v>
      </c>
    </row>
    <row r="95" spans="1:31">
      <c r="E95" s="705"/>
      <c r="F95" s="705"/>
      <c r="I95" s="705"/>
      <c r="J95" s="705"/>
      <c r="M95" s="705"/>
      <c r="N95" s="705"/>
      <c r="Q95" s="705"/>
      <c r="R95" s="705"/>
      <c r="S95" s="162"/>
      <c r="T95" s="162"/>
      <c r="U95" s="705"/>
      <c r="V95" s="705"/>
      <c r="W95" s="162"/>
      <c r="X95" s="162"/>
      <c r="Y95" s="705"/>
      <c r="Z95" s="705"/>
      <c r="AA95" s="162"/>
      <c r="AB95" s="162"/>
      <c r="AC95" s="705"/>
      <c r="AD95" s="705"/>
      <c r="AE95" s="162"/>
    </row>
    <row r="96" spans="1:31" s="104" customFormat="1">
      <c r="A96" s="158" t="s">
        <v>391</v>
      </c>
      <c r="B96" s="166"/>
      <c r="C96" s="596">
        <v>0</v>
      </c>
      <c r="D96" s="590">
        <v>0</v>
      </c>
      <c r="E96" s="596">
        <v>0</v>
      </c>
      <c r="F96" s="590">
        <v>0</v>
      </c>
      <c r="G96" s="596">
        <v>145.155</v>
      </c>
      <c r="H96" s="590">
        <v>41.884999999999998</v>
      </c>
      <c r="I96" s="596">
        <v>-6.4039999999999964</v>
      </c>
      <c r="J96" s="590">
        <v>16.892999999999997</v>
      </c>
      <c r="K96" s="596">
        <v>1178.528</v>
      </c>
      <c r="L96" s="590">
        <v>1274.825</v>
      </c>
      <c r="M96" s="596">
        <v>397.52100000000007</v>
      </c>
      <c r="N96" s="590">
        <v>380.3180000000001</v>
      </c>
      <c r="O96" s="596">
        <v>584.91</v>
      </c>
      <c r="P96" s="590">
        <v>609.54399999999998</v>
      </c>
      <c r="Q96" s="596">
        <v>210.80299999999994</v>
      </c>
      <c r="R96" s="590">
        <v>182.62899999999996</v>
      </c>
      <c r="S96" s="596">
        <v>0</v>
      </c>
      <c r="T96" s="590">
        <v>0</v>
      </c>
      <c r="U96" s="596">
        <v>0</v>
      </c>
      <c r="V96" s="590">
        <v>0</v>
      </c>
      <c r="W96" s="596">
        <v>0</v>
      </c>
      <c r="X96" s="590">
        <v>0</v>
      </c>
      <c r="Y96" s="596">
        <v>0</v>
      </c>
      <c r="Z96" s="590">
        <v>0</v>
      </c>
      <c r="AA96" s="596">
        <v>1908.5930000000001</v>
      </c>
      <c r="AB96" s="590">
        <v>1926.2539999999999</v>
      </c>
      <c r="AC96" s="596">
        <v>601.92000000000007</v>
      </c>
      <c r="AD96" s="590">
        <v>579.83999999999992</v>
      </c>
    </row>
    <row r="97" spans="1:31">
      <c r="E97" s="705"/>
      <c r="F97" s="705"/>
      <c r="I97" s="705"/>
      <c r="J97" s="705"/>
      <c r="M97" s="705"/>
      <c r="N97" s="705"/>
      <c r="Q97" s="705"/>
      <c r="R97" s="705"/>
      <c r="S97" s="162"/>
      <c r="T97" s="162"/>
      <c r="U97" s="705"/>
      <c r="V97" s="705"/>
      <c r="W97" s="162"/>
      <c r="X97" s="162"/>
      <c r="Y97" s="705"/>
      <c r="Z97" s="705"/>
      <c r="AA97" s="162"/>
      <c r="AB97" s="162"/>
      <c r="AC97" s="705"/>
      <c r="AD97" s="705"/>
      <c r="AE97" s="162"/>
    </row>
    <row r="98" spans="1:31">
      <c r="A98" s="164"/>
      <c r="B98" s="165" t="s">
        <v>392</v>
      </c>
      <c r="C98" s="587">
        <v>0</v>
      </c>
      <c r="D98" s="591">
        <v>0</v>
      </c>
      <c r="E98" s="587">
        <v>0</v>
      </c>
      <c r="F98" s="591">
        <v>0</v>
      </c>
      <c r="G98" s="587">
        <v>-118.42400000000001</v>
      </c>
      <c r="H98" s="591">
        <v>-116.61</v>
      </c>
      <c r="I98" s="587">
        <v>-32.815000000000012</v>
      </c>
      <c r="J98" s="591">
        <v>-44.619</v>
      </c>
      <c r="K98" s="587">
        <v>-412.47500000000002</v>
      </c>
      <c r="L98" s="591">
        <v>-360.38200000000001</v>
      </c>
      <c r="M98" s="587">
        <v>-148.75700000000001</v>
      </c>
      <c r="N98" s="591">
        <v>-117.40899999999999</v>
      </c>
      <c r="O98" s="587">
        <v>-103.251</v>
      </c>
      <c r="P98" s="591">
        <v>-113.017</v>
      </c>
      <c r="Q98" s="587">
        <v>-36.289000000000001</v>
      </c>
      <c r="R98" s="591">
        <v>-37.192999999999998</v>
      </c>
      <c r="S98" s="587">
        <v>0</v>
      </c>
      <c r="T98" s="591">
        <v>0</v>
      </c>
      <c r="U98" s="587">
        <v>0</v>
      </c>
      <c r="V98" s="591">
        <v>0</v>
      </c>
      <c r="W98" s="587">
        <v>0</v>
      </c>
      <c r="X98" s="591">
        <v>0</v>
      </c>
      <c r="Y98" s="587">
        <v>0</v>
      </c>
      <c r="Z98" s="591">
        <v>0</v>
      </c>
      <c r="AA98" s="587">
        <v>-634.15</v>
      </c>
      <c r="AB98" s="591">
        <v>-590.00900000000001</v>
      </c>
      <c r="AC98" s="587">
        <v>-217.86099999999999</v>
      </c>
      <c r="AD98" s="591">
        <v>-199.221</v>
      </c>
    </row>
    <row r="99" spans="1:31">
      <c r="A99" s="164"/>
      <c r="B99" s="165" t="s">
        <v>393</v>
      </c>
      <c r="C99" s="587">
        <v>0</v>
      </c>
      <c r="D99" s="591">
        <v>0</v>
      </c>
      <c r="E99" s="587">
        <v>0</v>
      </c>
      <c r="F99" s="591">
        <v>0</v>
      </c>
      <c r="G99" s="587">
        <v>0</v>
      </c>
      <c r="H99" s="591">
        <v>0</v>
      </c>
      <c r="I99" s="587">
        <v>0</v>
      </c>
      <c r="J99" s="591">
        <v>0</v>
      </c>
      <c r="K99" s="587">
        <v>0</v>
      </c>
      <c r="L99" s="591">
        <v>0</v>
      </c>
      <c r="M99" s="587">
        <v>0</v>
      </c>
      <c r="N99" s="591">
        <v>0</v>
      </c>
      <c r="O99" s="587">
        <v>0</v>
      </c>
      <c r="P99" s="591">
        <v>0</v>
      </c>
      <c r="Q99" s="587">
        <v>0</v>
      </c>
      <c r="R99" s="591">
        <v>0</v>
      </c>
      <c r="S99" s="587">
        <v>0</v>
      </c>
      <c r="T99" s="591">
        <v>0</v>
      </c>
      <c r="U99" s="587">
        <v>0</v>
      </c>
      <c r="V99" s="591">
        <v>0</v>
      </c>
      <c r="W99" s="587">
        <v>0</v>
      </c>
      <c r="X99" s="591">
        <v>0</v>
      </c>
      <c r="Y99" s="587">
        <v>0</v>
      </c>
      <c r="Z99" s="591">
        <v>0</v>
      </c>
      <c r="AA99" s="587">
        <v>0</v>
      </c>
      <c r="AB99" s="591">
        <v>0</v>
      </c>
      <c r="AC99" s="587">
        <v>0</v>
      </c>
      <c r="AD99" s="591">
        <v>0</v>
      </c>
    </row>
    <row r="100" spans="1:31" ht="25.5">
      <c r="A100" s="164"/>
      <c r="B100" s="182" t="s">
        <v>394</v>
      </c>
      <c r="C100" s="587">
        <v>0</v>
      </c>
      <c r="D100" s="591">
        <v>0</v>
      </c>
      <c r="E100" s="587">
        <v>0</v>
      </c>
      <c r="F100" s="591">
        <v>0</v>
      </c>
      <c r="G100" s="587">
        <v>-41.936</v>
      </c>
      <c r="H100" s="591">
        <v>-22.588999999999999</v>
      </c>
      <c r="I100" s="587">
        <v>-13.556999999999999</v>
      </c>
      <c r="J100" s="591">
        <v>-10.644999999999998</v>
      </c>
      <c r="K100" s="587">
        <v>-185.024</v>
      </c>
      <c r="L100" s="591">
        <v>-154.70099999999999</v>
      </c>
      <c r="M100" s="587">
        <v>-58.370000000000005</v>
      </c>
      <c r="N100" s="591">
        <v>-154.70099999999999</v>
      </c>
      <c r="O100" s="587">
        <v>-12.483000000000001</v>
      </c>
      <c r="P100" s="591">
        <v>-9.9719999999999995</v>
      </c>
      <c r="Q100" s="587">
        <v>-5.229000000000001</v>
      </c>
      <c r="R100" s="591">
        <v>-3.6329999999999991</v>
      </c>
      <c r="S100" s="587">
        <v>0</v>
      </c>
      <c r="T100" s="591">
        <v>0</v>
      </c>
      <c r="U100" s="587">
        <v>0</v>
      </c>
      <c r="V100" s="591">
        <v>0</v>
      </c>
      <c r="W100" s="587">
        <v>0</v>
      </c>
      <c r="X100" s="591">
        <v>0</v>
      </c>
      <c r="Y100" s="587">
        <v>0</v>
      </c>
      <c r="Z100" s="591">
        <v>0</v>
      </c>
      <c r="AA100" s="587">
        <v>-239.44300000000001</v>
      </c>
      <c r="AB100" s="591">
        <v>-187.262</v>
      </c>
      <c r="AC100" s="587">
        <v>-77.156000000000006</v>
      </c>
      <c r="AD100" s="591">
        <v>-53.242999999999995</v>
      </c>
    </row>
    <row r="101" spans="1:31">
      <c r="E101" s="705"/>
      <c r="F101" s="705"/>
      <c r="I101" s="705"/>
      <c r="J101" s="705"/>
      <c r="M101" s="705"/>
      <c r="N101" s="705"/>
      <c r="Q101" s="705"/>
      <c r="R101" s="705"/>
      <c r="S101" s="162"/>
      <c r="T101" s="162"/>
      <c r="U101" s="705"/>
      <c r="V101" s="705"/>
      <c r="W101" s="162"/>
      <c r="X101" s="162"/>
      <c r="Y101" s="705"/>
      <c r="Z101" s="705"/>
      <c r="AA101" s="162"/>
      <c r="AB101" s="162"/>
      <c r="AC101" s="705"/>
      <c r="AD101" s="705"/>
      <c r="AE101" s="162"/>
    </row>
    <row r="102" spans="1:31">
      <c r="A102" s="158" t="s">
        <v>395</v>
      </c>
      <c r="B102" s="166"/>
      <c r="C102" s="596">
        <v>0</v>
      </c>
      <c r="D102" s="590">
        <v>0</v>
      </c>
      <c r="E102" s="596">
        <v>0</v>
      </c>
      <c r="F102" s="590">
        <v>0</v>
      </c>
      <c r="G102" s="596">
        <v>-15.205</v>
      </c>
      <c r="H102" s="590">
        <v>-97.313999999999993</v>
      </c>
      <c r="I102" s="596">
        <v>-52.775999999999996</v>
      </c>
      <c r="J102" s="590">
        <v>-38.370999999999995</v>
      </c>
      <c r="K102" s="596">
        <v>581.029</v>
      </c>
      <c r="L102" s="590">
        <v>759.74199999999996</v>
      </c>
      <c r="M102" s="596">
        <v>190.39400000000001</v>
      </c>
      <c r="N102" s="590">
        <v>759.74199999999996</v>
      </c>
      <c r="O102" s="596">
        <v>469.17599999999999</v>
      </c>
      <c r="P102" s="590">
        <v>486.55500000000001</v>
      </c>
      <c r="Q102" s="596">
        <v>169.28499999999997</v>
      </c>
      <c r="R102" s="590">
        <v>141.803</v>
      </c>
      <c r="S102" s="596">
        <v>0</v>
      </c>
      <c r="T102" s="590">
        <v>0</v>
      </c>
      <c r="U102" s="596">
        <v>0</v>
      </c>
      <c r="V102" s="590">
        <v>0</v>
      </c>
      <c r="W102" s="596">
        <v>0</v>
      </c>
      <c r="X102" s="590">
        <v>0</v>
      </c>
      <c r="Y102" s="596">
        <v>0</v>
      </c>
      <c r="Z102" s="590">
        <v>0</v>
      </c>
      <c r="AA102" s="596">
        <v>1035</v>
      </c>
      <c r="AB102" s="590">
        <v>1148.9829999999999</v>
      </c>
      <c r="AC102" s="596">
        <v>306.90300000000002</v>
      </c>
      <c r="AD102" s="590">
        <v>327.37599999999998</v>
      </c>
    </row>
    <row r="103" spans="1:31">
      <c r="E103" s="705"/>
      <c r="F103" s="705"/>
      <c r="I103" s="705"/>
      <c r="J103" s="705"/>
      <c r="M103" s="705"/>
      <c r="N103" s="705"/>
      <c r="Q103" s="705"/>
      <c r="R103" s="705"/>
      <c r="S103" s="162"/>
      <c r="T103" s="162"/>
      <c r="U103" s="705"/>
      <c r="V103" s="705"/>
      <c r="W103" s="162"/>
      <c r="X103" s="162"/>
      <c r="Y103" s="705"/>
      <c r="Z103" s="705"/>
      <c r="AA103" s="162"/>
      <c r="AB103" s="162"/>
      <c r="AC103" s="705"/>
      <c r="AD103" s="705"/>
      <c r="AE103" s="162"/>
    </row>
    <row r="104" spans="1:31">
      <c r="A104" s="158" t="s">
        <v>396</v>
      </c>
      <c r="B104" s="166"/>
      <c r="C104" s="596">
        <v>0</v>
      </c>
      <c r="D104" s="590">
        <v>0</v>
      </c>
      <c r="E104" s="596">
        <v>0</v>
      </c>
      <c r="F104" s="590">
        <v>0</v>
      </c>
      <c r="G104" s="596">
        <v>-2.6240000000000001</v>
      </c>
      <c r="H104" s="590">
        <v>157.155</v>
      </c>
      <c r="I104" s="596">
        <v>-31.221999999999998</v>
      </c>
      <c r="J104" s="590">
        <v>35.266000000000005</v>
      </c>
      <c r="K104" s="596">
        <v>-478.70299999999997</v>
      </c>
      <c r="L104" s="590">
        <v>-476.95400000000001</v>
      </c>
      <c r="M104" s="596">
        <v>-178.83299999999997</v>
      </c>
      <c r="N104" s="590">
        <v>-476.95400000000001</v>
      </c>
      <c r="O104" s="596">
        <v>-131.43299999999999</v>
      </c>
      <c r="P104" s="590">
        <v>-99.293999999999997</v>
      </c>
      <c r="Q104" s="596">
        <v>-41.177999999999997</v>
      </c>
      <c r="R104" s="590">
        <v>-30.453000000000003</v>
      </c>
      <c r="S104" s="596">
        <v>0</v>
      </c>
      <c r="T104" s="590">
        <v>0</v>
      </c>
      <c r="U104" s="596">
        <v>0</v>
      </c>
      <c r="V104" s="590">
        <v>0</v>
      </c>
      <c r="W104" s="596">
        <v>0</v>
      </c>
      <c r="X104" s="590">
        <v>0</v>
      </c>
      <c r="Y104" s="596">
        <v>0</v>
      </c>
      <c r="Z104" s="590">
        <v>0</v>
      </c>
      <c r="AA104" s="596">
        <v>-612.76</v>
      </c>
      <c r="AB104" s="590">
        <v>-419.09300000000002</v>
      </c>
      <c r="AC104" s="596">
        <v>-251.233</v>
      </c>
      <c r="AD104" s="590">
        <v>-116.87800000000004</v>
      </c>
    </row>
    <row r="105" spans="1:31">
      <c r="A105" s="158"/>
      <c r="B105" s="166" t="s">
        <v>397</v>
      </c>
      <c r="C105" s="587">
        <v>0</v>
      </c>
      <c r="D105" s="590">
        <v>0</v>
      </c>
      <c r="E105" s="587">
        <v>0</v>
      </c>
      <c r="F105" s="590">
        <v>0</v>
      </c>
      <c r="G105" s="587">
        <v>6.4290000000000003</v>
      </c>
      <c r="H105" s="590">
        <v>14.872</v>
      </c>
      <c r="I105" s="587">
        <v>2.0430000000000001</v>
      </c>
      <c r="J105" s="590">
        <v>2.8780000000000001</v>
      </c>
      <c r="K105" s="587">
        <v>158.97300000000001</v>
      </c>
      <c r="L105" s="590">
        <v>157.137</v>
      </c>
      <c r="M105" s="587">
        <v>50.309000000000012</v>
      </c>
      <c r="N105" s="590">
        <v>157.137</v>
      </c>
      <c r="O105" s="587">
        <v>14.882</v>
      </c>
      <c r="P105" s="590">
        <v>22.696000000000002</v>
      </c>
      <c r="Q105" s="587">
        <v>4.6059999999999999</v>
      </c>
      <c r="R105" s="590">
        <v>5.490000000000002</v>
      </c>
      <c r="S105" s="587">
        <v>0</v>
      </c>
      <c r="T105" s="590">
        <v>0</v>
      </c>
      <c r="U105" s="587">
        <v>0</v>
      </c>
      <c r="V105" s="590">
        <v>0</v>
      </c>
      <c r="W105" s="587">
        <v>0</v>
      </c>
      <c r="X105" s="590">
        <v>0</v>
      </c>
      <c r="Y105" s="587">
        <v>0</v>
      </c>
      <c r="Z105" s="590">
        <v>0</v>
      </c>
      <c r="AA105" s="587">
        <v>180.28399999999999</v>
      </c>
      <c r="AB105" s="590">
        <v>194.70500000000001</v>
      </c>
      <c r="AC105" s="587">
        <v>56.957999999999998</v>
      </c>
      <c r="AD105" s="590">
        <v>47.931000000000012</v>
      </c>
    </row>
    <row r="106" spans="1:31">
      <c r="A106" s="164"/>
      <c r="B106" s="167" t="s">
        <v>328</v>
      </c>
      <c r="C106" s="587">
        <v>0</v>
      </c>
      <c r="D106" s="591">
        <v>0</v>
      </c>
      <c r="E106" s="587">
        <v>0</v>
      </c>
      <c r="F106" s="591">
        <v>0</v>
      </c>
      <c r="G106" s="587">
        <v>1.2589999999999999</v>
      </c>
      <c r="H106" s="591">
        <v>7.9770000000000003</v>
      </c>
      <c r="I106" s="587">
        <v>0.63099999999999989</v>
      </c>
      <c r="J106" s="591">
        <v>0.90700000000000003</v>
      </c>
      <c r="K106" s="587">
        <v>1.698</v>
      </c>
      <c r="L106" s="591">
        <v>10.082000000000001</v>
      </c>
      <c r="M106" s="587">
        <v>-4.782</v>
      </c>
      <c r="N106" s="591">
        <v>10.082000000000001</v>
      </c>
      <c r="O106" s="587">
        <v>0</v>
      </c>
      <c r="P106" s="591">
        <v>0</v>
      </c>
      <c r="Q106" s="587">
        <v>0</v>
      </c>
      <c r="R106" s="591">
        <v>0</v>
      </c>
      <c r="S106" s="587">
        <v>0</v>
      </c>
      <c r="T106" s="591">
        <v>0</v>
      </c>
      <c r="U106" s="587">
        <v>0</v>
      </c>
      <c r="V106" s="591">
        <v>0</v>
      </c>
      <c r="W106" s="587">
        <v>0</v>
      </c>
      <c r="X106" s="591">
        <v>0</v>
      </c>
      <c r="Y106" s="587">
        <v>0</v>
      </c>
      <c r="Z106" s="591">
        <v>0</v>
      </c>
      <c r="AA106" s="587">
        <v>2.9569999999999999</v>
      </c>
      <c r="AB106" s="591">
        <v>18.059000000000001</v>
      </c>
      <c r="AC106" s="587">
        <v>-4.1509999999999998</v>
      </c>
      <c r="AD106" s="591">
        <v>4.5490000000000013</v>
      </c>
    </row>
    <row r="107" spans="1:31">
      <c r="A107" s="164"/>
      <c r="B107" s="167" t="s">
        <v>398</v>
      </c>
      <c r="C107" s="587">
        <v>0</v>
      </c>
      <c r="D107" s="591">
        <v>0</v>
      </c>
      <c r="E107" s="587">
        <v>0</v>
      </c>
      <c r="F107" s="591">
        <v>0</v>
      </c>
      <c r="G107" s="587">
        <v>5.17</v>
      </c>
      <c r="H107" s="591">
        <v>6.8949999999999996</v>
      </c>
      <c r="I107" s="587">
        <v>1.4119999999999999</v>
      </c>
      <c r="J107" s="591">
        <v>1.9709999999999992</v>
      </c>
      <c r="K107" s="587">
        <v>157.27500000000001</v>
      </c>
      <c r="L107" s="591">
        <v>147.05500000000001</v>
      </c>
      <c r="M107" s="587">
        <v>55.091000000000008</v>
      </c>
      <c r="N107" s="591">
        <v>147.05500000000001</v>
      </c>
      <c r="O107" s="587">
        <v>14.882</v>
      </c>
      <c r="P107" s="591">
        <v>22.696000000000002</v>
      </c>
      <c r="Q107" s="587">
        <v>4.6059999999999999</v>
      </c>
      <c r="R107" s="591">
        <v>5.490000000000002</v>
      </c>
      <c r="S107" s="587">
        <v>0</v>
      </c>
      <c r="T107" s="591">
        <v>0</v>
      </c>
      <c r="U107" s="587">
        <v>0</v>
      </c>
      <c r="V107" s="591">
        <v>0</v>
      </c>
      <c r="W107" s="587">
        <v>0</v>
      </c>
      <c r="X107" s="591">
        <v>0</v>
      </c>
      <c r="Y107" s="587">
        <v>0</v>
      </c>
      <c r="Z107" s="591">
        <v>0</v>
      </c>
      <c r="AA107" s="587">
        <v>177.327</v>
      </c>
      <c r="AB107" s="591">
        <v>176.64599999999999</v>
      </c>
      <c r="AC107" s="587">
        <v>61.108999999999995</v>
      </c>
      <c r="AD107" s="591">
        <v>43.381999999999977</v>
      </c>
    </row>
    <row r="108" spans="1:31">
      <c r="A108" s="158"/>
      <c r="B108" s="166" t="s">
        <v>399</v>
      </c>
      <c r="C108" s="596">
        <v>0</v>
      </c>
      <c r="D108" s="590">
        <v>0</v>
      </c>
      <c r="E108" s="596">
        <v>0</v>
      </c>
      <c r="F108" s="590">
        <v>0</v>
      </c>
      <c r="G108" s="596">
        <v>-162.554</v>
      </c>
      <c r="H108" s="590">
        <v>-300.37900000000002</v>
      </c>
      <c r="I108" s="596">
        <v>-65.350999999999999</v>
      </c>
      <c r="J108" s="590">
        <v>-57.408000000000015</v>
      </c>
      <c r="K108" s="596">
        <v>-614.88699999999994</v>
      </c>
      <c r="L108" s="590">
        <v>-616.59</v>
      </c>
      <c r="M108" s="596">
        <v>-224.82199999999995</v>
      </c>
      <c r="N108" s="590">
        <v>-616.59</v>
      </c>
      <c r="O108" s="596">
        <v>-151.03100000000001</v>
      </c>
      <c r="P108" s="590">
        <v>-123.64</v>
      </c>
      <c r="Q108" s="596">
        <v>-47.81</v>
      </c>
      <c r="R108" s="590">
        <v>-36.816000000000003</v>
      </c>
      <c r="S108" s="596">
        <v>0</v>
      </c>
      <c r="T108" s="590">
        <v>0</v>
      </c>
      <c r="U108" s="596">
        <v>0</v>
      </c>
      <c r="V108" s="590">
        <v>0</v>
      </c>
      <c r="W108" s="596">
        <v>0</v>
      </c>
      <c r="X108" s="590">
        <v>0</v>
      </c>
      <c r="Y108" s="596">
        <v>0</v>
      </c>
      <c r="Z108" s="590">
        <v>0</v>
      </c>
      <c r="AA108" s="596">
        <v>-928.47199999999998</v>
      </c>
      <c r="AB108" s="590">
        <v>-1040.6089999999999</v>
      </c>
      <c r="AC108" s="596">
        <v>-337.98299999999995</v>
      </c>
      <c r="AD108" s="590">
        <v>-248.69099999999992</v>
      </c>
    </row>
    <row r="109" spans="1:31">
      <c r="A109" s="164"/>
      <c r="B109" s="167" t="s">
        <v>400</v>
      </c>
      <c r="C109" s="587">
        <v>0</v>
      </c>
      <c r="D109" s="591">
        <v>0</v>
      </c>
      <c r="E109" s="587">
        <v>0</v>
      </c>
      <c r="F109" s="591">
        <v>0</v>
      </c>
      <c r="G109" s="587">
        <v>-17.495000000000001</v>
      </c>
      <c r="H109" s="591">
        <v>-0.52400000000000002</v>
      </c>
      <c r="I109" s="587">
        <v>-14.213000000000001</v>
      </c>
      <c r="J109" s="591">
        <v>-0.52300000000000002</v>
      </c>
      <c r="K109" s="587">
        <v>-28.193999999999999</v>
      </c>
      <c r="L109" s="591">
        <v>-23.788</v>
      </c>
      <c r="M109" s="587">
        <v>-11.713999999999999</v>
      </c>
      <c r="N109" s="591">
        <v>-23.788</v>
      </c>
      <c r="O109" s="587">
        <v>0</v>
      </c>
      <c r="P109" s="591">
        <v>0</v>
      </c>
      <c r="Q109" s="587">
        <v>0</v>
      </c>
      <c r="R109" s="591">
        <v>0</v>
      </c>
      <c r="S109" s="587">
        <v>0</v>
      </c>
      <c r="T109" s="591">
        <v>0</v>
      </c>
      <c r="U109" s="587">
        <v>0</v>
      </c>
      <c r="V109" s="591">
        <v>0</v>
      </c>
      <c r="W109" s="587">
        <v>0</v>
      </c>
      <c r="X109" s="591">
        <v>0</v>
      </c>
      <c r="Y109" s="587">
        <v>0</v>
      </c>
      <c r="Z109" s="591">
        <v>0</v>
      </c>
      <c r="AA109" s="587">
        <v>-45.689</v>
      </c>
      <c r="AB109" s="591">
        <v>-24.312000000000001</v>
      </c>
      <c r="AC109" s="587">
        <v>-25.927</v>
      </c>
      <c r="AD109" s="591">
        <v>-7.7349999999999994</v>
      </c>
    </row>
    <row r="110" spans="1:31">
      <c r="A110" s="164"/>
      <c r="B110" s="167" t="s">
        <v>401</v>
      </c>
      <c r="C110" s="587">
        <v>0</v>
      </c>
      <c r="D110" s="591">
        <v>0</v>
      </c>
      <c r="E110" s="587">
        <v>0</v>
      </c>
      <c r="F110" s="591">
        <v>0</v>
      </c>
      <c r="G110" s="587">
        <v>0</v>
      </c>
      <c r="H110" s="591">
        <v>0</v>
      </c>
      <c r="I110" s="587">
        <v>0</v>
      </c>
      <c r="J110" s="591">
        <v>0</v>
      </c>
      <c r="K110" s="587">
        <v>-102.931</v>
      </c>
      <c r="L110" s="591">
        <v>-106.40300000000001</v>
      </c>
      <c r="M110" s="587">
        <v>-37.938999999999993</v>
      </c>
      <c r="N110" s="591">
        <v>-106.40300000000001</v>
      </c>
      <c r="O110" s="587">
        <v>0</v>
      </c>
      <c r="P110" s="591">
        <v>0</v>
      </c>
      <c r="Q110" s="587">
        <v>0</v>
      </c>
      <c r="R110" s="591">
        <v>0</v>
      </c>
      <c r="S110" s="587">
        <v>0</v>
      </c>
      <c r="T110" s="591">
        <v>0</v>
      </c>
      <c r="U110" s="587">
        <v>0</v>
      </c>
      <c r="V110" s="591">
        <v>0</v>
      </c>
      <c r="W110" s="587">
        <v>0</v>
      </c>
      <c r="X110" s="591">
        <v>0</v>
      </c>
      <c r="Y110" s="587">
        <v>0</v>
      </c>
      <c r="Z110" s="591">
        <v>0</v>
      </c>
      <c r="AA110" s="587">
        <v>-102.931</v>
      </c>
      <c r="AB110" s="591">
        <v>-106.40300000000001</v>
      </c>
      <c r="AC110" s="587">
        <v>-37.938999999999993</v>
      </c>
      <c r="AD110" s="591">
        <v>-23.225999999999999</v>
      </c>
    </row>
    <row r="111" spans="1:31">
      <c r="A111" s="164"/>
      <c r="B111" s="167" t="s">
        <v>57</v>
      </c>
      <c r="C111" s="587">
        <v>0</v>
      </c>
      <c r="D111" s="591">
        <v>0</v>
      </c>
      <c r="E111" s="587">
        <v>0</v>
      </c>
      <c r="F111" s="591">
        <v>0</v>
      </c>
      <c r="G111" s="587">
        <v>-145.059</v>
      </c>
      <c r="H111" s="591">
        <v>-299.85500000000002</v>
      </c>
      <c r="I111" s="587">
        <v>-51.137999999999991</v>
      </c>
      <c r="J111" s="591">
        <v>-56.885000000000019</v>
      </c>
      <c r="K111" s="587">
        <v>-483.762</v>
      </c>
      <c r="L111" s="591">
        <v>-486.399</v>
      </c>
      <c r="M111" s="587">
        <v>-175.16899999999998</v>
      </c>
      <c r="N111" s="591">
        <v>-486.399</v>
      </c>
      <c r="O111" s="587">
        <v>-151.03100000000001</v>
      </c>
      <c r="P111" s="591">
        <v>-123.64</v>
      </c>
      <c r="Q111" s="587">
        <v>-47.81</v>
      </c>
      <c r="R111" s="591">
        <v>-36.816000000000003</v>
      </c>
      <c r="S111" s="587">
        <v>0</v>
      </c>
      <c r="T111" s="591">
        <v>0</v>
      </c>
      <c r="U111" s="587">
        <v>0</v>
      </c>
      <c r="V111" s="591">
        <v>0</v>
      </c>
      <c r="W111" s="587">
        <v>0</v>
      </c>
      <c r="X111" s="591">
        <v>0</v>
      </c>
      <c r="Y111" s="587">
        <v>0</v>
      </c>
      <c r="Z111" s="591">
        <v>0</v>
      </c>
      <c r="AA111" s="587">
        <v>-779.85199999999998</v>
      </c>
      <c r="AB111" s="591">
        <v>-909.89400000000001</v>
      </c>
      <c r="AC111" s="587">
        <v>-274.11699999999996</v>
      </c>
      <c r="AD111" s="591">
        <v>-217.73000000000002</v>
      </c>
    </row>
    <row r="112" spans="1:31">
      <c r="A112" s="164"/>
      <c r="B112" s="165" t="s">
        <v>402</v>
      </c>
      <c r="C112" s="587">
        <v>0</v>
      </c>
      <c r="D112" s="591">
        <v>0</v>
      </c>
      <c r="E112" s="587">
        <v>0</v>
      </c>
      <c r="F112" s="591">
        <v>0</v>
      </c>
      <c r="G112" s="587">
        <v>170.33799999999999</v>
      </c>
      <c r="H112" s="591">
        <v>449.99799999999999</v>
      </c>
      <c r="I112" s="587">
        <v>37.942000000000007</v>
      </c>
      <c r="J112" s="591">
        <v>96.485000000000014</v>
      </c>
      <c r="K112" s="587">
        <v>0</v>
      </c>
      <c r="L112" s="591">
        <v>0</v>
      </c>
      <c r="M112" s="587">
        <v>0</v>
      </c>
      <c r="N112" s="591">
        <v>0</v>
      </c>
      <c r="O112" s="587">
        <v>0</v>
      </c>
      <c r="P112" s="591">
        <v>0</v>
      </c>
      <c r="Q112" s="587">
        <v>0</v>
      </c>
      <c r="R112" s="591">
        <v>0</v>
      </c>
      <c r="S112" s="587">
        <v>0</v>
      </c>
      <c r="T112" s="591">
        <v>0</v>
      </c>
      <c r="U112" s="587">
        <v>0</v>
      </c>
      <c r="V112" s="591">
        <v>0</v>
      </c>
      <c r="W112" s="587">
        <v>0</v>
      </c>
      <c r="X112" s="591">
        <v>0</v>
      </c>
      <c r="Y112" s="587">
        <v>0</v>
      </c>
      <c r="Z112" s="591">
        <v>0</v>
      </c>
      <c r="AA112" s="587">
        <v>170.33799999999999</v>
      </c>
      <c r="AB112" s="591">
        <v>449.99799999999999</v>
      </c>
      <c r="AC112" s="587">
        <v>37.942000000000007</v>
      </c>
      <c r="AD112" s="591">
        <v>96.485000000000014</v>
      </c>
    </row>
    <row r="113" spans="1:31">
      <c r="A113" s="164"/>
      <c r="B113" s="166" t="s">
        <v>403</v>
      </c>
      <c r="C113" s="596">
        <v>0</v>
      </c>
      <c r="D113" s="590">
        <v>0</v>
      </c>
      <c r="E113" s="596">
        <v>0</v>
      </c>
      <c r="F113" s="590">
        <v>0</v>
      </c>
      <c r="G113" s="596">
        <v>-16.837</v>
      </c>
      <c r="H113" s="590">
        <v>-7.3360000000000003</v>
      </c>
      <c r="I113" s="596">
        <v>-5.8559999999999999</v>
      </c>
      <c r="J113" s="590">
        <v>-6.6890000000000001</v>
      </c>
      <c r="K113" s="596">
        <v>-22.789000000000001</v>
      </c>
      <c r="L113" s="590">
        <v>-17.501000000000001</v>
      </c>
      <c r="M113" s="596">
        <v>-4.32</v>
      </c>
      <c r="N113" s="590">
        <v>-17.501000000000001</v>
      </c>
      <c r="O113" s="596">
        <v>4.7160000000000002</v>
      </c>
      <c r="P113" s="590">
        <v>1.65</v>
      </c>
      <c r="Q113" s="596">
        <v>2.0260000000000002</v>
      </c>
      <c r="R113" s="590">
        <v>0.87299999999999989</v>
      </c>
      <c r="S113" s="596">
        <v>0</v>
      </c>
      <c r="T113" s="590">
        <v>0</v>
      </c>
      <c r="U113" s="596">
        <v>0</v>
      </c>
      <c r="V113" s="590">
        <v>0</v>
      </c>
      <c r="W113" s="596">
        <v>0</v>
      </c>
      <c r="X113" s="590">
        <v>0</v>
      </c>
      <c r="Y113" s="596">
        <v>0</v>
      </c>
      <c r="Z113" s="590">
        <v>0</v>
      </c>
      <c r="AA113" s="596">
        <v>-34.909999999999997</v>
      </c>
      <c r="AB113" s="590">
        <v>-23.187000000000001</v>
      </c>
      <c r="AC113" s="596">
        <v>-8.149999999999995</v>
      </c>
      <c r="AD113" s="590">
        <v>-12.603000000000002</v>
      </c>
    </row>
    <row r="114" spans="1:31">
      <c r="E114" s="705"/>
      <c r="F114" s="705"/>
      <c r="I114" s="705"/>
      <c r="J114" s="705"/>
      <c r="M114" s="705"/>
      <c r="N114" s="705"/>
      <c r="Q114" s="705"/>
      <c r="R114" s="705"/>
      <c r="S114" s="162"/>
      <c r="T114" s="162"/>
      <c r="U114" s="705"/>
      <c r="V114" s="705"/>
      <c r="W114" s="162"/>
      <c r="X114" s="162"/>
      <c r="Y114" s="705"/>
      <c r="Z114" s="705"/>
      <c r="AA114" s="162"/>
      <c r="AB114" s="162"/>
      <c r="AC114" s="705"/>
      <c r="AD114" s="705"/>
      <c r="AE114" s="162"/>
    </row>
    <row r="115" spans="1:31" ht="25.5">
      <c r="A115" s="178"/>
      <c r="B115" s="165" t="s">
        <v>404</v>
      </c>
      <c r="C115" s="587">
        <v>0</v>
      </c>
      <c r="D115" s="591">
        <v>0</v>
      </c>
      <c r="E115" s="587">
        <v>0</v>
      </c>
      <c r="F115" s="591">
        <v>0</v>
      </c>
      <c r="G115" s="587">
        <v>-5.0999999999999997E-2</v>
      </c>
      <c r="H115" s="591">
        <v>-5.3999999999999999E-2</v>
      </c>
      <c r="I115" s="587">
        <v>4.0000000000000036E-3</v>
      </c>
      <c r="J115" s="591">
        <v>-1.1999999999999997E-2</v>
      </c>
      <c r="K115" s="587">
        <v>0</v>
      </c>
      <c r="L115" s="591">
        <v>0</v>
      </c>
      <c r="M115" s="587">
        <v>0</v>
      </c>
      <c r="N115" s="591">
        <v>0</v>
      </c>
      <c r="O115" s="587">
        <v>0.27900000000000003</v>
      </c>
      <c r="P115" s="591">
        <v>8.1000000000000003E-2</v>
      </c>
      <c r="Q115" s="587">
        <v>3.9000000000000035E-2</v>
      </c>
      <c r="R115" s="591">
        <v>0.111</v>
      </c>
      <c r="S115" s="587">
        <v>0</v>
      </c>
      <c r="T115" s="591">
        <v>0</v>
      </c>
      <c r="U115" s="587">
        <v>0</v>
      </c>
      <c r="V115" s="591">
        <v>0</v>
      </c>
      <c r="W115" s="587">
        <v>0</v>
      </c>
      <c r="X115" s="591">
        <v>0</v>
      </c>
      <c r="Y115" s="587">
        <v>0</v>
      </c>
      <c r="Z115" s="591">
        <v>0</v>
      </c>
      <c r="AA115" s="587">
        <v>0.22800000000000001</v>
      </c>
      <c r="AB115" s="591">
        <v>2.7E-2</v>
      </c>
      <c r="AC115" s="587">
        <v>4.300000000000001E-2</v>
      </c>
      <c r="AD115" s="591">
        <v>9.8999999999999991E-2</v>
      </c>
    </row>
    <row r="116" spans="1:31">
      <c r="A116" s="179"/>
      <c r="B116" s="165" t="s">
        <v>405</v>
      </c>
      <c r="C116" s="596">
        <v>0</v>
      </c>
      <c r="D116" s="590">
        <v>0</v>
      </c>
      <c r="E116" s="596">
        <v>0</v>
      </c>
      <c r="F116" s="590">
        <v>0</v>
      </c>
      <c r="G116" s="596">
        <v>0</v>
      </c>
      <c r="H116" s="590">
        <v>0</v>
      </c>
      <c r="I116" s="596">
        <v>0</v>
      </c>
      <c r="J116" s="590">
        <v>0</v>
      </c>
      <c r="K116" s="596">
        <v>0</v>
      </c>
      <c r="L116" s="590">
        <v>0</v>
      </c>
      <c r="M116" s="596">
        <v>0</v>
      </c>
      <c r="N116" s="590">
        <v>0</v>
      </c>
      <c r="O116" s="596">
        <v>0.129</v>
      </c>
      <c r="P116" s="590">
        <v>5.1999999999999998E-2</v>
      </c>
      <c r="Q116" s="596">
        <v>0.129</v>
      </c>
      <c r="R116" s="590">
        <v>-1.0000000000000009E-3</v>
      </c>
      <c r="S116" s="596">
        <v>0</v>
      </c>
      <c r="T116" s="590">
        <v>0</v>
      </c>
      <c r="U116" s="596">
        <v>0</v>
      </c>
      <c r="V116" s="590">
        <v>0</v>
      </c>
      <c r="W116" s="596">
        <v>0</v>
      </c>
      <c r="X116" s="590">
        <v>0</v>
      </c>
      <c r="Y116" s="596">
        <v>0</v>
      </c>
      <c r="Z116" s="590">
        <v>0</v>
      </c>
      <c r="AA116" s="596">
        <v>0.129</v>
      </c>
      <c r="AB116" s="590">
        <v>5.1999999999999998E-2</v>
      </c>
      <c r="AC116" s="596">
        <v>0.129</v>
      </c>
      <c r="AD116" s="590">
        <v>-1.0000000000000009E-3</v>
      </c>
    </row>
    <row r="117" spans="1:31">
      <c r="A117" s="158"/>
      <c r="B117" s="167" t="s">
        <v>406</v>
      </c>
      <c r="C117" s="587">
        <v>0</v>
      </c>
      <c r="D117" s="591">
        <v>0</v>
      </c>
      <c r="E117" s="587">
        <v>0</v>
      </c>
      <c r="F117" s="591">
        <v>0</v>
      </c>
      <c r="G117" s="587">
        <v>0</v>
      </c>
      <c r="H117" s="591">
        <v>0</v>
      </c>
      <c r="I117" s="587">
        <v>0</v>
      </c>
      <c r="J117" s="591">
        <v>0</v>
      </c>
      <c r="K117" s="587">
        <v>0</v>
      </c>
      <c r="L117" s="591">
        <v>0</v>
      </c>
      <c r="M117" s="587">
        <v>0</v>
      </c>
      <c r="N117" s="591">
        <v>0</v>
      </c>
      <c r="O117" s="587">
        <v>0</v>
      </c>
      <c r="P117" s="591">
        <v>0</v>
      </c>
      <c r="Q117" s="587">
        <v>0</v>
      </c>
      <c r="R117" s="591">
        <v>0</v>
      </c>
      <c r="S117" s="587">
        <v>0</v>
      </c>
      <c r="T117" s="591">
        <v>0</v>
      </c>
      <c r="U117" s="587">
        <v>0</v>
      </c>
      <c r="V117" s="591">
        <v>0</v>
      </c>
      <c r="W117" s="587">
        <v>0</v>
      </c>
      <c r="X117" s="591">
        <v>0</v>
      </c>
      <c r="Y117" s="587">
        <v>0</v>
      </c>
      <c r="Z117" s="591">
        <v>0</v>
      </c>
      <c r="AA117" s="587">
        <v>0</v>
      </c>
      <c r="AB117" s="591">
        <v>0</v>
      </c>
      <c r="AC117" s="587">
        <v>0</v>
      </c>
      <c r="AD117" s="591">
        <v>0</v>
      </c>
    </row>
    <row r="118" spans="1:31">
      <c r="A118" s="158"/>
      <c r="B118" s="167" t="s">
        <v>407</v>
      </c>
      <c r="C118" s="587">
        <v>0</v>
      </c>
      <c r="D118" s="591">
        <v>0</v>
      </c>
      <c r="E118" s="587">
        <v>0</v>
      </c>
      <c r="F118" s="591">
        <v>0</v>
      </c>
      <c r="G118" s="587">
        <v>0</v>
      </c>
      <c r="H118" s="591">
        <v>0</v>
      </c>
      <c r="I118" s="587">
        <v>0</v>
      </c>
      <c r="J118" s="591">
        <v>0</v>
      </c>
      <c r="K118" s="587">
        <v>0</v>
      </c>
      <c r="L118" s="591">
        <v>0</v>
      </c>
      <c r="M118" s="587">
        <v>0</v>
      </c>
      <c r="N118" s="591">
        <v>0</v>
      </c>
      <c r="O118" s="587">
        <v>0.129</v>
      </c>
      <c r="P118" s="591">
        <v>5.1999999999999998E-2</v>
      </c>
      <c r="Q118" s="587">
        <v>0.129</v>
      </c>
      <c r="R118" s="591">
        <v>-1.0000000000000009E-3</v>
      </c>
      <c r="S118" s="587">
        <v>0</v>
      </c>
      <c r="T118" s="591">
        <v>0</v>
      </c>
      <c r="U118" s="587">
        <v>0</v>
      </c>
      <c r="V118" s="591">
        <v>0</v>
      </c>
      <c r="W118" s="587">
        <v>0</v>
      </c>
      <c r="X118" s="591">
        <v>0</v>
      </c>
      <c r="Y118" s="587">
        <v>0</v>
      </c>
      <c r="Z118" s="591">
        <v>0</v>
      </c>
      <c r="AA118" s="587">
        <v>0.129</v>
      </c>
      <c r="AB118" s="591">
        <v>5.1999999999999998E-2</v>
      </c>
      <c r="AC118" s="587">
        <v>0.129</v>
      </c>
      <c r="AD118" s="591">
        <v>-1.0000000000000009E-3</v>
      </c>
    </row>
    <row r="119" spans="1:31">
      <c r="E119" s="705"/>
      <c r="F119" s="705"/>
      <c r="I119" s="705"/>
      <c r="J119" s="705"/>
      <c r="M119" s="705"/>
      <c r="N119" s="705"/>
      <c r="Q119" s="705"/>
      <c r="R119" s="705"/>
      <c r="S119" s="162"/>
      <c r="T119" s="162"/>
      <c r="U119" s="705"/>
      <c r="V119" s="705"/>
      <c r="W119" s="162"/>
      <c r="X119" s="162"/>
      <c r="Y119" s="705"/>
      <c r="Z119" s="705"/>
      <c r="AA119" s="162"/>
      <c r="AB119" s="162"/>
      <c r="AC119" s="705"/>
      <c r="AD119" s="705"/>
      <c r="AE119" s="162"/>
    </row>
    <row r="120" spans="1:31">
      <c r="A120" s="158" t="s">
        <v>424</v>
      </c>
      <c r="B120" s="166"/>
      <c r="C120" s="596">
        <v>0</v>
      </c>
      <c r="D120" s="590">
        <v>0</v>
      </c>
      <c r="E120" s="596">
        <v>0</v>
      </c>
      <c r="F120" s="590">
        <v>0</v>
      </c>
      <c r="G120" s="596">
        <v>-17.88</v>
      </c>
      <c r="H120" s="590">
        <v>59.786999999999999</v>
      </c>
      <c r="I120" s="596">
        <v>-83.994</v>
      </c>
      <c r="J120" s="590">
        <v>-3.1170000000000044</v>
      </c>
      <c r="K120" s="596">
        <v>102.32599999999999</v>
      </c>
      <c r="L120" s="590">
        <v>282.78800000000001</v>
      </c>
      <c r="M120" s="596">
        <v>11.560999999999993</v>
      </c>
      <c r="N120" s="590">
        <v>282.78800000000001</v>
      </c>
      <c r="O120" s="596">
        <v>338.15100000000001</v>
      </c>
      <c r="P120" s="590">
        <v>387.39400000000001</v>
      </c>
      <c r="Q120" s="596">
        <v>128.27500000000001</v>
      </c>
      <c r="R120" s="590">
        <v>111.45999999999998</v>
      </c>
      <c r="S120" s="596">
        <v>0</v>
      </c>
      <c r="T120" s="590">
        <v>0</v>
      </c>
      <c r="U120" s="596">
        <v>0</v>
      </c>
      <c r="V120" s="590">
        <v>0</v>
      </c>
      <c r="W120" s="596">
        <v>0</v>
      </c>
      <c r="X120" s="590">
        <v>0</v>
      </c>
      <c r="Y120" s="596">
        <v>0</v>
      </c>
      <c r="Z120" s="590">
        <v>0</v>
      </c>
      <c r="AA120" s="596">
        <v>422.59699999999998</v>
      </c>
      <c r="AB120" s="590">
        <v>729.96900000000005</v>
      </c>
      <c r="AC120" s="596">
        <v>55.841999999999985</v>
      </c>
      <c r="AD120" s="590">
        <v>210.596</v>
      </c>
    </row>
    <row r="121" spans="1:31">
      <c r="E121" s="705"/>
      <c r="F121" s="705"/>
      <c r="I121" s="705"/>
      <c r="J121" s="705"/>
      <c r="M121" s="705"/>
      <c r="N121" s="705"/>
      <c r="Q121" s="705"/>
      <c r="R121" s="705"/>
      <c r="S121" s="162"/>
      <c r="T121" s="162"/>
      <c r="U121" s="705"/>
      <c r="V121" s="705"/>
      <c r="W121" s="162"/>
      <c r="X121" s="162"/>
      <c r="Y121" s="705"/>
      <c r="Z121" s="705"/>
      <c r="AA121" s="162"/>
      <c r="AB121" s="162"/>
      <c r="AC121" s="705"/>
      <c r="AD121" s="705"/>
      <c r="AE121" s="162"/>
    </row>
    <row r="122" spans="1:31">
      <c r="A122" s="164"/>
      <c r="B122" s="165" t="s">
        <v>409</v>
      </c>
      <c r="C122" s="587">
        <v>0</v>
      </c>
      <c r="D122" s="591">
        <v>0</v>
      </c>
      <c r="E122" s="587">
        <v>0</v>
      </c>
      <c r="F122" s="591">
        <v>0</v>
      </c>
      <c r="G122" s="587">
        <v>13.382</v>
      </c>
      <c r="H122" s="591">
        <v>-28.87</v>
      </c>
      <c r="I122" s="587">
        <v>27.292999999999999</v>
      </c>
      <c r="J122" s="591">
        <v>3.218</v>
      </c>
      <c r="K122" s="587">
        <v>-8.4629999999999992</v>
      </c>
      <c r="L122" s="591">
        <v>-99.665000000000006</v>
      </c>
      <c r="M122" s="587">
        <v>-4.6269999999999989</v>
      </c>
      <c r="N122" s="591">
        <v>-99.665000000000006</v>
      </c>
      <c r="O122" s="587">
        <v>-125.286</v>
      </c>
      <c r="P122" s="591">
        <v>-141.47800000000001</v>
      </c>
      <c r="Q122" s="587">
        <v>-46.879999999999995</v>
      </c>
      <c r="R122" s="591">
        <v>-41.954000000000008</v>
      </c>
      <c r="S122" s="587">
        <v>0</v>
      </c>
      <c r="T122" s="591">
        <v>0</v>
      </c>
      <c r="U122" s="587">
        <v>0</v>
      </c>
      <c r="V122" s="591">
        <v>0</v>
      </c>
      <c r="W122" s="587">
        <v>0</v>
      </c>
      <c r="X122" s="591">
        <v>0</v>
      </c>
      <c r="Y122" s="587">
        <v>0</v>
      </c>
      <c r="Z122" s="591">
        <v>0</v>
      </c>
      <c r="AA122" s="587">
        <v>-120.367</v>
      </c>
      <c r="AB122" s="591">
        <v>-270.01299999999998</v>
      </c>
      <c r="AC122" s="587">
        <v>-24.213999999999999</v>
      </c>
      <c r="AD122" s="591">
        <v>-72.525999999999982</v>
      </c>
    </row>
    <row r="123" spans="1:31">
      <c r="E123" s="705"/>
      <c r="F123" s="705"/>
      <c r="I123" s="705"/>
      <c r="J123" s="705"/>
      <c r="M123" s="705"/>
      <c r="N123" s="705"/>
      <c r="Q123" s="705"/>
      <c r="R123" s="705"/>
      <c r="S123" s="162"/>
      <c r="T123" s="162"/>
      <c r="U123" s="705"/>
      <c r="V123" s="705"/>
      <c r="W123" s="162"/>
      <c r="X123" s="162"/>
      <c r="Y123" s="705"/>
      <c r="Z123" s="705"/>
      <c r="AA123" s="162"/>
      <c r="AB123" s="162"/>
      <c r="AC123" s="705"/>
      <c r="AD123" s="705"/>
      <c r="AE123" s="162"/>
    </row>
    <row r="124" spans="1:31">
      <c r="A124" s="158" t="s">
        <v>410</v>
      </c>
      <c r="B124" s="166"/>
      <c r="C124" s="596">
        <v>0</v>
      </c>
      <c r="D124" s="590">
        <v>0</v>
      </c>
      <c r="E124" s="596">
        <v>0</v>
      </c>
      <c r="F124" s="590">
        <v>0</v>
      </c>
      <c r="G124" s="596">
        <v>-4.4980000000000002</v>
      </c>
      <c r="H124" s="590">
        <v>30.917000000000002</v>
      </c>
      <c r="I124" s="596">
        <v>-56.701000000000001</v>
      </c>
      <c r="J124" s="590">
        <v>0.10100000000000264</v>
      </c>
      <c r="K124" s="596">
        <v>93.863</v>
      </c>
      <c r="L124" s="590">
        <v>183.12299999999999</v>
      </c>
      <c r="M124" s="596">
        <v>6.9339999999999975</v>
      </c>
      <c r="N124" s="590">
        <v>183.12299999999999</v>
      </c>
      <c r="O124" s="596">
        <v>212.86500000000001</v>
      </c>
      <c r="P124" s="590">
        <v>245.916</v>
      </c>
      <c r="Q124" s="596">
        <v>81.39500000000001</v>
      </c>
      <c r="R124" s="590">
        <v>69.506</v>
      </c>
      <c r="S124" s="596">
        <v>0</v>
      </c>
      <c r="T124" s="590">
        <v>0</v>
      </c>
      <c r="U124" s="596">
        <v>0</v>
      </c>
      <c r="V124" s="590">
        <v>0</v>
      </c>
      <c r="W124" s="596">
        <v>0</v>
      </c>
      <c r="X124" s="590">
        <v>0</v>
      </c>
      <c r="Y124" s="596">
        <v>0</v>
      </c>
      <c r="Z124" s="590">
        <v>0</v>
      </c>
      <c r="AA124" s="596">
        <v>302.23</v>
      </c>
      <c r="AB124" s="590">
        <v>459.95600000000002</v>
      </c>
      <c r="AC124" s="596">
        <v>31.628000000000043</v>
      </c>
      <c r="AD124" s="590">
        <v>138.07</v>
      </c>
    </row>
    <row r="125" spans="1:31">
      <c r="A125" s="164"/>
      <c r="B125" s="165" t="s">
        <v>411</v>
      </c>
      <c r="C125" s="587">
        <v>0</v>
      </c>
      <c r="D125" s="591">
        <v>0</v>
      </c>
      <c r="E125" s="587">
        <v>0</v>
      </c>
      <c r="F125" s="591">
        <v>0</v>
      </c>
      <c r="G125" s="587">
        <v>0</v>
      </c>
      <c r="H125" s="591">
        <v>0</v>
      </c>
      <c r="I125" s="587">
        <v>0</v>
      </c>
      <c r="J125" s="591">
        <v>0</v>
      </c>
      <c r="K125" s="587">
        <v>0</v>
      </c>
      <c r="L125" s="591">
        <v>0</v>
      </c>
      <c r="M125" s="587">
        <v>0</v>
      </c>
      <c r="N125" s="591">
        <v>0</v>
      </c>
      <c r="O125" s="587">
        <v>0</v>
      </c>
      <c r="P125" s="591">
        <v>0</v>
      </c>
      <c r="Q125" s="587">
        <v>0</v>
      </c>
      <c r="R125" s="591">
        <v>0</v>
      </c>
      <c r="S125" s="587">
        <v>0</v>
      </c>
      <c r="T125" s="591">
        <v>0</v>
      </c>
      <c r="U125" s="587">
        <v>0</v>
      </c>
      <c r="V125" s="591">
        <v>0</v>
      </c>
      <c r="W125" s="587">
        <v>0</v>
      </c>
      <c r="X125" s="591">
        <v>0</v>
      </c>
      <c r="Y125" s="587">
        <v>0</v>
      </c>
      <c r="Z125" s="591">
        <v>0</v>
      </c>
      <c r="AA125" s="587">
        <v>0</v>
      </c>
      <c r="AB125" s="591">
        <v>0</v>
      </c>
      <c r="AC125" s="587">
        <v>0</v>
      </c>
      <c r="AD125" s="591">
        <v>0</v>
      </c>
    </row>
    <row r="126" spans="1:31">
      <c r="A126" s="158" t="s">
        <v>412</v>
      </c>
      <c r="B126" s="165"/>
      <c r="C126" s="596">
        <v>0</v>
      </c>
      <c r="D126" s="590">
        <v>0</v>
      </c>
      <c r="E126" s="596">
        <v>0</v>
      </c>
      <c r="F126" s="590">
        <v>0</v>
      </c>
      <c r="G126" s="596">
        <v>-4.4980000000000002</v>
      </c>
      <c r="H126" s="590">
        <v>30.917000000000002</v>
      </c>
      <c r="I126" s="596">
        <v>-56.701000000000001</v>
      </c>
      <c r="J126" s="590">
        <v>0.10100000000000264</v>
      </c>
      <c r="K126" s="596">
        <v>93.863</v>
      </c>
      <c r="L126" s="590">
        <v>183.12299999999999</v>
      </c>
      <c r="M126" s="596">
        <v>6.9339999999999975</v>
      </c>
      <c r="N126" s="590">
        <v>183.12299999999999</v>
      </c>
      <c r="O126" s="596">
        <v>212.86500000000001</v>
      </c>
      <c r="P126" s="590">
        <v>245.916</v>
      </c>
      <c r="Q126" s="596">
        <v>81.39500000000001</v>
      </c>
      <c r="R126" s="590">
        <v>69.506</v>
      </c>
      <c r="S126" s="596">
        <v>0</v>
      </c>
      <c r="T126" s="590">
        <v>0</v>
      </c>
      <c r="U126" s="596">
        <v>0</v>
      </c>
      <c r="V126" s="590">
        <v>0</v>
      </c>
      <c r="W126" s="596">
        <v>0</v>
      </c>
      <c r="X126" s="590">
        <v>0</v>
      </c>
      <c r="Y126" s="596">
        <v>0</v>
      </c>
      <c r="Z126" s="590">
        <v>0</v>
      </c>
      <c r="AA126" s="596">
        <v>302.23</v>
      </c>
      <c r="AB126" s="590">
        <v>459.95600000000002</v>
      </c>
      <c r="AC126" s="596">
        <v>31.628000000000043</v>
      </c>
      <c r="AD126" s="590">
        <v>138.07</v>
      </c>
    </row>
    <row r="127" spans="1:31">
      <c r="C127" s="163"/>
      <c r="O127" s="109"/>
      <c r="P127" s="109"/>
    </row>
    <row r="128" spans="1:31">
      <c r="C128" s="163"/>
    </row>
    <row r="129" spans="1:19">
      <c r="C129" s="109">
        <v>1000</v>
      </c>
      <c r="Q129"/>
      <c r="R129"/>
      <c r="S129"/>
    </row>
    <row r="130" spans="1:19">
      <c r="A130" s="913" t="s">
        <v>0</v>
      </c>
      <c r="B130" s="914"/>
      <c r="C130" s="907" t="s">
        <v>223</v>
      </c>
      <c r="D130" s="908"/>
      <c r="E130" s="907" t="s">
        <v>5</v>
      </c>
      <c r="F130" s="908"/>
      <c r="G130" s="907" t="s">
        <v>6</v>
      </c>
      <c r="H130" s="908"/>
      <c r="I130" s="907" t="s">
        <v>7</v>
      </c>
      <c r="J130" s="908"/>
      <c r="K130" s="907" t="s">
        <v>14</v>
      </c>
      <c r="L130" s="908"/>
      <c r="M130" s="907" t="s">
        <v>325</v>
      </c>
      <c r="N130" s="908"/>
      <c r="O130" s="907" t="s">
        <v>47</v>
      </c>
      <c r="P130" s="908"/>
      <c r="Q130"/>
      <c r="R130"/>
      <c r="S130"/>
    </row>
    <row r="131" spans="1:19">
      <c r="A131" s="948" t="s">
        <v>414</v>
      </c>
      <c r="B131" s="950"/>
      <c r="C131" s="583" t="s">
        <v>478</v>
      </c>
      <c r="D131" s="268" t="s">
        <v>479</v>
      </c>
      <c r="E131" s="583" t="s">
        <v>478</v>
      </c>
      <c r="F131" s="268" t="s">
        <v>479</v>
      </c>
      <c r="G131" s="583" t="s">
        <v>478</v>
      </c>
      <c r="H131" s="268" t="s">
        <v>479</v>
      </c>
      <c r="I131" s="583" t="s">
        <v>478</v>
      </c>
      <c r="J131" s="268" t="s">
        <v>479</v>
      </c>
      <c r="K131" s="583" t="s">
        <v>478</v>
      </c>
      <c r="L131" s="268" t="s">
        <v>479</v>
      </c>
      <c r="M131" s="583" t="s">
        <v>478</v>
      </c>
      <c r="N131" s="268" t="s">
        <v>479</v>
      </c>
      <c r="O131" s="583" t="s">
        <v>478</v>
      </c>
      <c r="P131" s="268" t="s">
        <v>479</v>
      </c>
      <c r="Q131"/>
      <c r="R131"/>
      <c r="S131"/>
    </row>
    <row r="132" spans="1:19">
      <c r="A132" s="951"/>
      <c r="B132" s="952"/>
      <c r="C132" s="584" t="s">
        <v>222</v>
      </c>
      <c r="D132" s="269" t="s">
        <v>222</v>
      </c>
      <c r="E132" s="584" t="s">
        <v>222</v>
      </c>
      <c r="F132" s="269" t="s">
        <v>222</v>
      </c>
      <c r="G132" s="584" t="s">
        <v>222</v>
      </c>
      <c r="H132" s="269" t="s">
        <v>222</v>
      </c>
      <c r="I132" s="584" t="s">
        <v>222</v>
      </c>
      <c r="J132" s="269" t="s">
        <v>222</v>
      </c>
      <c r="K132" s="584" t="s">
        <v>222</v>
      </c>
      <c r="L132" s="269" t="s">
        <v>222</v>
      </c>
      <c r="M132" s="584" t="s">
        <v>222</v>
      </c>
      <c r="N132" s="269" t="s">
        <v>222</v>
      </c>
      <c r="O132" s="584" t="s">
        <v>222</v>
      </c>
      <c r="P132" s="269" t="s">
        <v>222</v>
      </c>
      <c r="Q132"/>
      <c r="R132"/>
      <c r="S132"/>
    </row>
    <row r="133" spans="1:19">
      <c r="C133" s="169"/>
      <c r="D133" s="169"/>
      <c r="E133" s="169"/>
      <c r="F133" s="169"/>
      <c r="G133" s="169"/>
      <c r="H133" s="169"/>
      <c r="I133" s="169"/>
      <c r="J133" s="169"/>
      <c r="K133" s="169"/>
      <c r="L133" s="169"/>
      <c r="M133" s="169"/>
      <c r="N133" s="169"/>
      <c r="O133" s="169"/>
      <c r="P133" s="169"/>
      <c r="Q133"/>
      <c r="R133"/>
      <c r="S133"/>
    </row>
    <row r="134" spans="1:19">
      <c r="A134" s="158"/>
      <c r="B134" s="167" t="s">
        <v>415</v>
      </c>
      <c r="C134" s="587">
        <v>0</v>
      </c>
      <c r="D134" s="803">
        <v>0</v>
      </c>
      <c r="E134" s="587">
        <v>16.856000000000002</v>
      </c>
      <c r="F134" s="591">
        <v>149.47</v>
      </c>
      <c r="G134" s="587">
        <v>329.95100000000002</v>
      </c>
      <c r="H134" s="591">
        <v>562.11099999999999</v>
      </c>
      <c r="I134" s="587">
        <v>1088.7149999999999</v>
      </c>
      <c r="J134" s="591">
        <v>744.16499999999996</v>
      </c>
      <c r="K134" s="587">
        <v>0</v>
      </c>
      <c r="L134" s="591">
        <v>0</v>
      </c>
      <c r="M134" s="587">
        <v>0</v>
      </c>
      <c r="N134" s="591">
        <v>0</v>
      </c>
      <c r="O134" s="587">
        <v>1435.5219999999999</v>
      </c>
      <c r="P134" s="591">
        <v>1455.7460000000001</v>
      </c>
      <c r="Q134"/>
      <c r="R134"/>
      <c r="S134"/>
    </row>
    <row r="135" spans="1:19">
      <c r="A135" s="158"/>
      <c r="B135" s="167" t="s">
        <v>416</v>
      </c>
      <c r="C135" s="587">
        <v>0</v>
      </c>
      <c r="D135" s="803">
        <v>0</v>
      </c>
      <c r="E135" s="587">
        <v>-105.97199999999999</v>
      </c>
      <c r="F135" s="591">
        <v>-118.575</v>
      </c>
      <c r="G135" s="587">
        <v>-733.96199999999999</v>
      </c>
      <c r="H135" s="591">
        <v>-675.70399999999995</v>
      </c>
      <c r="I135" s="587">
        <v>-261.18299999999999</v>
      </c>
      <c r="J135" s="591">
        <v>-228.40100000000001</v>
      </c>
      <c r="K135" s="587">
        <v>0</v>
      </c>
      <c r="L135" s="591">
        <v>0</v>
      </c>
      <c r="M135" s="587">
        <v>0</v>
      </c>
      <c r="N135" s="591">
        <v>0</v>
      </c>
      <c r="O135" s="587">
        <v>-1101.117</v>
      </c>
      <c r="P135" s="591">
        <v>-1022.68</v>
      </c>
    </row>
    <row r="136" spans="1:19">
      <c r="A136" s="158"/>
      <c r="B136" s="167" t="s">
        <v>417</v>
      </c>
      <c r="C136" s="587">
        <v>0</v>
      </c>
      <c r="D136" s="803">
        <v>0</v>
      </c>
      <c r="E136" s="587">
        <v>89.331000000000003</v>
      </c>
      <c r="F136" s="591">
        <v>-16.597000000000001</v>
      </c>
      <c r="G136" s="587">
        <v>278.50200000000001</v>
      </c>
      <c r="H136" s="591">
        <v>63.460999999999999</v>
      </c>
      <c r="I136" s="587">
        <v>-296.80700000000002</v>
      </c>
      <c r="J136" s="591">
        <v>-429.05500000000001</v>
      </c>
      <c r="K136" s="587">
        <v>0</v>
      </c>
      <c r="L136" s="591">
        <v>0</v>
      </c>
      <c r="M136" s="587">
        <v>0</v>
      </c>
      <c r="N136" s="591">
        <v>0</v>
      </c>
      <c r="O136" s="587">
        <v>71.025999999999996</v>
      </c>
      <c r="P136" s="591">
        <v>-382.19099999999997</v>
      </c>
    </row>
    <row r="137" spans="1:19">
      <c r="C137" s="169"/>
      <c r="D137" s="169"/>
      <c r="E137" s="169"/>
      <c r="F137" s="169"/>
      <c r="G137" s="169"/>
      <c r="H137" s="169"/>
      <c r="I137" s="169"/>
      <c r="J137" s="169"/>
      <c r="K137" s="169"/>
      <c r="L137" s="169"/>
      <c r="M137" s="169"/>
      <c r="N137" s="169"/>
      <c r="O137" s="169"/>
      <c r="P137" s="169"/>
    </row>
    <row r="142" spans="1:19">
      <c r="E142" s="184"/>
      <c r="F142" s="184"/>
      <c r="G142" s="184"/>
      <c r="H142" s="184"/>
      <c r="I142" s="184"/>
      <c r="J142" s="184"/>
    </row>
    <row r="143" spans="1:19">
      <c r="E143" s="184"/>
      <c r="F143" s="184"/>
      <c r="G143" s="184"/>
      <c r="H143" s="184"/>
      <c r="I143" s="184"/>
      <c r="J143" s="184"/>
    </row>
    <row r="144" spans="1:19">
      <c r="E144" s="184"/>
      <c r="F144" s="184"/>
      <c r="G144" s="184"/>
      <c r="H144" s="184"/>
      <c r="I144" s="184"/>
      <c r="J144" s="184"/>
    </row>
    <row r="145" spans="5:10">
      <c r="E145" s="184"/>
      <c r="F145" s="184"/>
      <c r="G145" s="184"/>
      <c r="H145" s="184"/>
      <c r="I145" s="184"/>
      <c r="J145" s="184"/>
    </row>
  </sheetData>
  <mergeCells count="55">
    <mergeCell ref="AA74:AB74"/>
    <mergeCell ref="AC74:AD74"/>
    <mergeCell ref="AA73:AD73"/>
    <mergeCell ref="W73:Z73"/>
    <mergeCell ref="S74:T74"/>
    <mergeCell ref="U74:V74"/>
    <mergeCell ref="Y74:Z74"/>
    <mergeCell ref="A131:B132"/>
    <mergeCell ref="A73:B73"/>
    <mergeCell ref="A75:B76"/>
    <mergeCell ref="A130:B130"/>
    <mergeCell ref="C130:D130"/>
    <mergeCell ref="C73:F73"/>
    <mergeCell ref="C74:D74"/>
    <mergeCell ref="E74:F74"/>
    <mergeCell ref="E130:F130"/>
    <mergeCell ref="O74:P74"/>
    <mergeCell ref="Q74:R74"/>
    <mergeCell ref="S73:V73"/>
    <mergeCell ref="O73:R73"/>
    <mergeCell ref="W74:X74"/>
    <mergeCell ref="G74:H74"/>
    <mergeCell ref="I74:J74"/>
    <mergeCell ref="K73:N73"/>
    <mergeCell ref="K74:L74"/>
    <mergeCell ref="M74:N74"/>
    <mergeCell ref="G73:J73"/>
    <mergeCell ref="G130:H130"/>
    <mergeCell ref="O130:P130"/>
    <mergeCell ref="I130:J130"/>
    <mergeCell ref="M130:N130"/>
    <mergeCell ref="K130:L130"/>
    <mergeCell ref="A2:B2"/>
    <mergeCell ref="C2:P2"/>
    <mergeCell ref="A3:B3"/>
    <mergeCell ref="C3:D3"/>
    <mergeCell ref="E3:F3"/>
    <mergeCell ref="G3:H3"/>
    <mergeCell ref="I3:J3"/>
    <mergeCell ref="M3:N3"/>
    <mergeCell ref="K3:L3"/>
    <mergeCell ref="O3:P3"/>
    <mergeCell ref="A4:B5"/>
    <mergeCell ref="A34:B35"/>
    <mergeCell ref="O33:P33"/>
    <mergeCell ref="C32:P32"/>
    <mergeCell ref="E33:F33"/>
    <mergeCell ref="A32:B32"/>
    <mergeCell ref="A33:B33"/>
    <mergeCell ref="C33:D33"/>
    <mergeCell ref="G33:H33"/>
    <mergeCell ref="I33:J33"/>
    <mergeCell ref="K33:L33"/>
    <mergeCell ref="M33:N33"/>
    <mergeCell ref="C72:AD7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workbookViewId="0"/>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54" t="s">
        <v>425</v>
      </c>
      <c r="D5" s="954"/>
      <c r="E5" s="954"/>
      <c r="F5" s="954"/>
      <c r="G5" s="954"/>
    </row>
    <row r="6" spans="3:9">
      <c r="C6" s="955" t="s">
        <v>426</v>
      </c>
      <c r="D6" s="955"/>
      <c r="E6" s="955"/>
      <c r="F6" s="955"/>
      <c r="G6" s="955"/>
    </row>
    <row r="7" spans="3:9" ht="8.25" hidden="1" customHeight="1">
      <c r="C7" s="953"/>
      <c r="D7" s="953"/>
      <c r="E7" s="953"/>
      <c r="F7" s="953"/>
    </row>
    <row r="9" spans="3:9" ht="45" customHeight="1">
      <c r="C9" s="59" t="s">
        <v>427</v>
      </c>
      <c r="D9" s="59" t="s">
        <v>112</v>
      </c>
      <c r="E9" s="59" t="s">
        <v>428</v>
      </c>
      <c r="F9" s="59" t="s">
        <v>429</v>
      </c>
      <c r="G9" s="59" t="s">
        <v>430</v>
      </c>
    </row>
    <row r="10" spans="3:9" ht="13.5" customHeight="1">
      <c r="C10" s="60"/>
      <c r="D10" s="70" t="s">
        <v>431</v>
      </c>
      <c r="E10" s="70" t="s">
        <v>431</v>
      </c>
      <c r="F10" s="70" t="s">
        <v>2</v>
      </c>
      <c r="G10" s="70" t="s">
        <v>2</v>
      </c>
      <c r="H10" s="62"/>
      <c r="I10" s="62"/>
    </row>
    <row r="11" spans="3:9">
      <c r="C11" s="63" t="s">
        <v>432</v>
      </c>
      <c r="D11" s="61"/>
      <c r="E11" s="61"/>
      <c r="F11" s="61"/>
      <c r="G11" s="61"/>
      <c r="H11" s="62"/>
      <c r="I11" s="62"/>
    </row>
    <row r="12" spans="3:9">
      <c r="C12" s="60" t="s">
        <v>223</v>
      </c>
      <c r="D12" s="61">
        <v>115625</v>
      </c>
      <c r="E12" s="61">
        <v>2350118</v>
      </c>
      <c r="F12" s="71">
        <f t="shared" ref="F12:F17" si="0">+D12/E12*4</f>
        <v>0.19679862883480745</v>
      </c>
      <c r="G12" s="71">
        <v>0.26205136598302631</v>
      </c>
      <c r="H12" s="62"/>
      <c r="I12" s="62"/>
    </row>
    <row r="13" spans="3:9">
      <c r="C13" s="60" t="s">
        <v>7</v>
      </c>
      <c r="D13" s="61">
        <v>36395</v>
      </c>
      <c r="E13" s="61">
        <v>1207616</v>
      </c>
      <c r="F13" s="71">
        <f t="shared" si="0"/>
        <v>0.12055156606073454</v>
      </c>
      <c r="G13" s="71">
        <v>0.16653419547020115</v>
      </c>
      <c r="H13" s="62"/>
      <c r="I13" s="62"/>
    </row>
    <row r="14" spans="3:9">
      <c r="C14" s="60" t="s">
        <v>5</v>
      </c>
      <c r="D14" s="61">
        <v>14999</v>
      </c>
      <c r="E14" s="61">
        <v>142944</v>
      </c>
      <c r="F14" s="71">
        <f t="shared" si="0"/>
        <v>0.41971681217819568</v>
      </c>
      <c r="G14" s="71">
        <v>0.16979656226377887</v>
      </c>
      <c r="H14" s="62"/>
      <c r="I14" s="62"/>
    </row>
    <row r="15" spans="3:9">
      <c r="C15" s="60" t="s">
        <v>433</v>
      </c>
      <c r="D15" s="61">
        <v>32174</v>
      </c>
      <c r="E15" s="61">
        <v>680395</v>
      </c>
      <c r="F15" s="71">
        <f t="shared" si="0"/>
        <v>0.18914895024213876</v>
      </c>
      <c r="G15" s="71">
        <v>0.16223657853818924</v>
      </c>
      <c r="H15" s="62"/>
      <c r="I15" s="62"/>
    </row>
    <row r="16" spans="3:9">
      <c r="C16" s="60" t="s">
        <v>434</v>
      </c>
      <c r="D16" s="61">
        <v>32517</v>
      </c>
      <c r="E16" s="61">
        <v>497773</v>
      </c>
      <c r="F16" s="71">
        <f t="shared" si="0"/>
        <v>0.2612998294403272</v>
      </c>
      <c r="G16" s="71">
        <v>0.15617793924285378</v>
      </c>
      <c r="H16" s="62"/>
      <c r="I16" s="62"/>
    </row>
    <row r="17" spans="3:9">
      <c r="C17" s="64" t="s">
        <v>435</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436</v>
      </c>
      <c r="D19" s="61"/>
      <c r="E19" s="61"/>
      <c r="F19" s="70"/>
      <c r="G19" s="70"/>
      <c r="H19" s="62"/>
      <c r="I19" s="62"/>
    </row>
    <row r="20" spans="3:9">
      <c r="C20" s="60" t="s">
        <v>223</v>
      </c>
      <c r="D20" s="61">
        <v>37244</v>
      </c>
      <c r="E20" s="61">
        <v>562855</v>
      </c>
      <c r="F20" s="71">
        <f t="shared" ref="F20:F25" si="1">+D20/E20*4</f>
        <v>0.26467918025068621</v>
      </c>
      <c r="G20" s="71">
        <v>0.30879655748641593</v>
      </c>
      <c r="H20" s="62"/>
      <c r="I20" s="62"/>
    </row>
    <row r="21" spans="3:9">
      <c r="C21" s="60" t="s">
        <v>7</v>
      </c>
      <c r="D21" s="61">
        <v>37204</v>
      </c>
      <c r="E21" s="61">
        <v>783717</v>
      </c>
      <c r="F21" s="71">
        <f t="shared" si="1"/>
        <v>0.18988486915557529</v>
      </c>
      <c r="G21" s="71">
        <v>0.27295778398474824</v>
      </c>
      <c r="H21" s="62"/>
      <c r="I21" s="62"/>
    </row>
    <row r="22" spans="3:9">
      <c r="C22" s="60" t="s">
        <v>5</v>
      </c>
      <c r="D22" s="61">
        <v>2518</v>
      </c>
      <c r="E22" s="61">
        <v>310232</v>
      </c>
      <c r="F22" s="71">
        <f t="shared" si="1"/>
        <v>3.2466025426132701E-2</v>
      </c>
      <c r="G22" s="71">
        <v>0.11185438401775805</v>
      </c>
      <c r="H22" s="62"/>
      <c r="I22" s="62"/>
    </row>
    <row r="23" spans="3:9">
      <c r="C23" s="60" t="s">
        <v>433</v>
      </c>
      <c r="D23" s="61">
        <v>22042</v>
      </c>
      <c r="E23" s="61">
        <v>352571</v>
      </c>
      <c r="F23" s="71">
        <f t="shared" si="1"/>
        <v>0.25007161678073353</v>
      </c>
      <c r="G23" s="71">
        <v>0.2213841453434448</v>
      </c>
      <c r="H23" s="62"/>
      <c r="I23" s="62"/>
    </row>
    <row r="24" spans="3:9">
      <c r="C24" s="60" t="s">
        <v>437</v>
      </c>
      <c r="D24" s="61">
        <v>106978</v>
      </c>
      <c r="E24" s="61">
        <v>1467208</v>
      </c>
      <c r="F24" s="71">
        <f t="shared" si="1"/>
        <v>0.29165053625661802</v>
      </c>
      <c r="G24" s="71">
        <v>0.33533739354956343</v>
      </c>
      <c r="H24" s="62"/>
      <c r="I24" s="62"/>
    </row>
    <row r="25" spans="3:9" ht="16.5" customHeight="1">
      <c r="C25" s="64" t="s">
        <v>438</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439</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440</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441</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workbookViewId="0"/>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442</v>
      </c>
      <c r="D3" s="962" t="s">
        <v>443</v>
      </c>
      <c r="E3" s="958"/>
      <c r="F3" s="958" t="s">
        <v>444</v>
      </c>
      <c r="G3" s="959"/>
      <c r="H3" s="2"/>
      <c r="I3" s="2"/>
      <c r="J3" s="2"/>
      <c r="L3" s="3"/>
      <c r="M3" s="3"/>
    </row>
    <row r="4" spans="1:15" s="1" customFormat="1" ht="14.25">
      <c r="B4" s="39" t="s">
        <v>445</v>
      </c>
      <c r="C4" s="40" t="s">
        <v>446</v>
      </c>
      <c r="D4" s="963" t="s">
        <v>447</v>
      </c>
      <c r="E4" s="960"/>
      <c r="F4" s="960" t="s">
        <v>448</v>
      </c>
      <c r="G4" s="961"/>
      <c r="H4" s="2"/>
      <c r="I4" s="2"/>
      <c r="J4" s="2"/>
      <c r="L4" s="3"/>
      <c r="M4" s="3"/>
    </row>
    <row r="5" spans="1:15" s="1" customFormat="1" ht="14.25">
      <c r="B5" s="41"/>
      <c r="C5" s="42" t="s">
        <v>449</v>
      </c>
      <c r="D5" s="38" t="e">
        <f>+#REF!</f>
        <v>#REF!</v>
      </c>
      <c r="E5" s="4" t="str">
        <f>+'Property, plant and equipment'!D6</f>
        <v xml:space="preserve"> September 2024</v>
      </c>
      <c r="F5" s="5" t="e">
        <f>+D5</f>
        <v>#REF!</v>
      </c>
      <c r="G5" s="6" t="str">
        <f>+E5</f>
        <v xml:space="preserve"> September 2024</v>
      </c>
      <c r="H5" s="2"/>
      <c r="I5" s="2"/>
      <c r="J5" s="2"/>
      <c r="L5" s="3"/>
      <c r="M5" s="3"/>
    </row>
    <row r="6" spans="1:15" s="1" customFormat="1" ht="6" customHeight="1">
      <c r="B6" s="7"/>
      <c r="C6" s="7"/>
      <c r="D6" s="7"/>
      <c r="E6" s="7"/>
      <c r="F6" s="7"/>
      <c r="G6" s="7"/>
      <c r="H6" s="7"/>
      <c r="I6" s="7"/>
      <c r="J6" s="2"/>
      <c r="L6" s="3"/>
      <c r="M6" s="3"/>
    </row>
    <row r="7" spans="1:15" s="8" customFormat="1" ht="18" customHeight="1">
      <c r="B7" s="9" t="s">
        <v>450</v>
      </c>
      <c r="C7" s="10" t="s">
        <v>451</v>
      </c>
      <c r="D7" s="11">
        <v>18461</v>
      </c>
      <c r="E7" s="12">
        <v>20730.5</v>
      </c>
      <c r="F7" s="13">
        <v>0.40300000000000002</v>
      </c>
      <c r="G7" s="14">
        <v>0.437</v>
      </c>
      <c r="H7" s="2"/>
      <c r="I7" s="15"/>
      <c r="J7" s="15"/>
      <c r="K7" s="15"/>
      <c r="L7" s="3"/>
      <c r="M7" s="3"/>
      <c r="N7" s="16"/>
      <c r="O7" s="16"/>
    </row>
    <row r="8" spans="1:15" s="8" customFormat="1" ht="18" customHeight="1">
      <c r="B8" s="17" t="s">
        <v>5</v>
      </c>
      <c r="C8" s="10" t="s">
        <v>452</v>
      </c>
      <c r="D8" s="11">
        <v>11603.3</v>
      </c>
      <c r="E8" s="18">
        <v>12578.8</v>
      </c>
      <c r="F8" s="13">
        <v>0.14000000000000001</v>
      </c>
      <c r="G8" s="19">
        <v>0.14299999999999999</v>
      </c>
      <c r="H8" s="2"/>
      <c r="I8" s="15"/>
      <c r="J8" s="15"/>
      <c r="L8" s="3"/>
      <c r="M8" s="3"/>
      <c r="N8" s="16"/>
      <c r="O8" s="16"/>
    </row>
    <row r="9" spans="1:15" s="8" customFormat="1" ht="18" customHeight="1">
      <c r="B9" s="17" t="s">
        <v>433</v>
      </c>
      <c r="C9" s="10" t="s">
        <v>453</v>
      </c>
      <c r="D9" s="11">
        <v>4327.6000000000004</v>
      </c>
      <c r="E9" s="18">
        <v>4599.8999999999996</v>
      </c>
      <c r="F9" s="13">
        <v>0.23300000000000001</v>
      </c>
      <c r="G9" s="19">
        <v>0.23599999999999999</v>
      </c>
      <c r="H9" s="2"/>
      <c r="I9" s="15"/>
      <c r="J9" s="15"/>
      <c r="L9" s="3"/>
      <c r="M9" s="3"/>
      <c r="N9" s="16"/>
      <c r="O9" s="16"/>
    </row>
    <row r="10" spans="1:15" s="8" customFormat="1" ht="18" customHeight="1">
      <c r="B10" s="17" t="s">
        <v>7</v>
      </c>
      <c r="C10" s="10" t="s">
        <v>452</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454</v>
      </c>
      <c r="C11" s="10" t="s">
        <v>453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56" t="s">
        <v>455</v>
      </c>
      <c r="C13" s="957"/>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456</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workbookViewId="0"/>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64" t="s">
        <v>457</v>
      </c>
      <c r="D4" s="964"/>
      <c r="E4" s="964"/>
      <c r="F4" s="964"/>
    </row>
    <row r="5" spans="3:6">
      <c r="C5" s="48"/>
      <c r="D5" s="48"/>
      <c r="E5" s="48"/>
    </row>
    <row r="6" spans="3:6" ht="25.5" customHeight="1">
      <c r="C6" s="37" t="s">
        <v>458</v>
      </c>
      <c r="D6" s="46" t="e">
        <f>+#REF!</f>
        <v>#REF!</v>
      </c>
      <c r="E6" s="32" t="e">
        <f>+#REF!</f>
        <v>#REF!</v>
      </c>
      <c r="F6" s="32" t="s">
        <v>459</v>
      </c>
    </row>
    <row r="7" spans="3:6" ht="6.75" customHeight="1">
      <c r="C7" s="49"/>
      <c r="D7" s="50"/>
      <c r="E7" s="50"/>
      <c r="F7" s="50"/>
    </row>
    <row r="8" spans="3:6" ht="14.25">
      <c r="C8" s="51" t="s">
        <v>460</v>
      </c>
      <c r="D8" s="55">
        <v>-224930</v>
      </c>
      <c r="E8" s="56">
        <v>-352977</v>
      </c>
      <c r="F8" s="56">
        <f>+E8-D8</f>
        <v>-128047</v>
      </c>
    </row>
    <row r="9" spans="3:6" ht="14.25">
      <c r="C9" s="51" t="s">
        <v>461</v>
      </c>
      <c r="D9" s="55">
        <v>-50747</v>
      </c>
      <c r="E9" s="56">
        <v>-97997</v>
      </c>
      <c r="F9" s="56">
        <f>+E9-D9</f>
        <v>-47250</v>
      </c>
    </row>
    <row r="10" spans="3:6" ht="6" customHeight="1">
      <c r="C10" s="52"/>
      <c r="D10" s="53"/>
      <c r="E10" s="53"/>
      <c r="F10" s="53"/>
    </row>
    <row r="11" spans="3:6" ht="15.75" customHeight="1">
      <c r="C11" s="54" t="s">
        <v>47</v>
      </c>
      <c r="D11" s="57">
        <f>SUM(D8:D10)</f>
        <v>-275677</v>
      </c>
      <c r="E11" s="58">
        <f>SUM(E8:E9)</f>
        <v>-450974</v>
      </c>
      <c r="F11" s="58">
        <f>SUM(F8:F9)</f>
        <v>-175297</v>
      </c>
    </row>
    <row r="13" spans="3:6">
      <c r="D13" s="76">
        <f>+D11-'Income Statement'!C31</f>
        <v>-275231.484</v>
      </c>
      <c r="E13" s="76">
        <f>+E11-'Income Statement'!D31</f>
        <v>-450488.01699999999</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C36"/>
  <sheetViews>
    <sheetView showGridLines="0" topLeftCell="B1" workbookViewId="0">
      <selection activeCell="E39" sqref="E39"/>
    </sheetView>
  </sheetViews>
  <sheetFormatPr baseColWidth="10" defaultColWidth="4" defaultRowHeight="12.75"/>
  <cols>
    <col min="1" max="1" width="3.42578125" style="129" customWidth="1"/>
    <col min="2" max="2" width="40.42578125" style="129" customWidth="1"/>
    <col min="3" max="3" width="15.42578125" style="129" customWidth="1"/>
    <col min="4" max="5" width="16.28515625" style="129" bestFit="1" customWidth="1"/>
    <col min="6" max="6" width="7.42578125" style="129" customWidth="1"/>
    <col min="7" max="8" width="13.140625" style="129" customWidth="1"/>
    <col min="9" max="9" width="7.42578125" style="129" bestFit="1" customWidth="1"/>
    <col min="10" max="10" width="1.85546875" style="129" customWidth="1"/>
    <col min="11" max="12" width="16.28515625" style="129" bestFit="1" customWidth="1"/>
    <col min="13" max="13" width="7.42578125" style="129" customWidth="1"/>
    <col min="14" max="15" width="12.28515625" style="129" customWidth="1"/>
    <col min="16" max="16" width="10.140625" style="129" customWidth="1"/>
    <col min="17" max="17" width="1.7109375" style="129" customWidth="1"/>
    <col min="18" max="19" width="16.28515625" style="129" bestFit="1" customWidth="1"/>
    <col min="20" max="20" width="1.7109375" style="129" customWidth="1"/>
    <col min="21" max="21" width="14.5703125" style="129" customWidth="1"/>
    <col min="22" max="22" width="13.5703125" style="129" customWidth="1"/>
    <col min="23" max="23" width="8.42578125" style="129" customWidth="1"/>
    <col min="24" max="24" width="11" style="129" customWidth="1"/>
    <col min="25" max="25" width="11.85546875" style="129" customWidth="1"/>
    <col min="26" max="26" width="8.7109375" style="129" customWidth="1"/>
    <col min="27" max="27" width="7.85546875" style="129" customWidth="1"/>
    <col min="28" max="28" width="8.140625" style="129" customWidth="1"/>
    <col min="29" max="16384" width="4" style="129"/>
  </cols>
  <sheetData>
    <row r="2" spans="1:29">
      <c r="B2" s="306"/>
      <c r="C2" s="306"/>
      <c r="D2" s="306"/>
      <c r="E2" s="306"/>
      <c r="F2" s="306"/>
      <c r="G2" s="306"/>
      <c r="H2" s="306"/>
      <c r="I2" s="306"/>
      <c r="K2" s="306"/>
      <c r="L2" s="306"/>
      <c r="M2" s="306"/>
      <c r="N2" s="306"/>
      <c r="O2" s="306"/>
      <c r="P2" s="306"/>
      <c r="R2" s="306"/>
      <c r="S2" s="306"/>
    </row>
    <row r="3" spans="1:29" ht="15" customHeight="1">
      <c r="A3" s="127"/>
      <c r="B3" s="816" t="s">
        <v>462</v>
      </c>
      <c r="C3" s="808" t="s">
        <v>21</v>
      </c>
      <c r="D3" s="822" t="s">
        <v>22</v>
      </c>
      <c r="E3" s="822"/>
      <c r="F3" s="822"/>
      <c r="G3" s="822"/>
      <c r="H3" s="822"/>
      <c r="I3" s="820"/>
      <c r="J3" s="639"/>
      <c r="K3" s="823" t="s">
        <v>23</v>
      </c>
      <c r="L3" s="824"/>
      <c r="M3" s="824"/>
      <c r="N3" s="824"/>
      <c r="O3" s="824"/>
      <c r="P3" s="825"/>
      <c r="Q3" s="127"/>
      <c r="R3" s="819" t="s">
        <v>24</v>
      </c>
      <c r="S3" s="820"/>
      <c r="T3" s="118"/>
      <c r="W3" s="118"/>
      <c r="X3" s="118"/>
      <c r="Y3" s="118"/>
    </row>
    <row r="4" spans="1:29" ht="15" customHeight="1">
      <c r="A4" s="127"/>
      <c r="B4" s="816"/>
      <c r="C4" s="808"/>
      <c r="D4" s="821" t="s">
        <v>11</v>
      </c>
      <c r="E4" s="821"/>
      <c r="F4" s="821"/>
      <c r="G4" s="821" t="s">
        <v>12</v>
      </c>
      <c r="H4" s="821"/>
      <c r="I4" s="821"/>
      <c r="J4" s="120"/>
      <c r="K4" s="821" t="s">
        <v>11</v>
      </c>
      <c r="L4" s="821"/>
      <c r="M4" s="821"/>
      <c r="N4" s="821" t="s">
        <v>12</v>
      </c>
      <c r="O4" s="821"/>
      <c r="P4" s="821"/>
      <c r="Q4" s="120"/>
      <c r="R4" s="818"/>
      <c r="S4" s="818"/>
      <c r="T4" s="118"/>
      <c r="W4" s="118"/>
      <c r="X4" s="118"/>
      <c r="Y4" s="118"/>
    </row>
    <row r="5" spans="1:29" s="749" customFormat="1">
      <c r="A5" s="128"/>
      <c r="B5" s="817"/>
      <c r="C5" s="809"/>
      <c r="D5" s="280" t="s">
        <v>480</v>
      </c>
      <c r="E5" s="281" t="s">
        <v>481</v>
      </c>
      <c r="F5" s="281" t="s">
        <v>2</v>
      </c>
      <c r="G5" s="280" t="s">
        <v>471</v>
      </c>
      <c r="H5" s="281" t="s">
        <v>472</v>
      </c>
      <c r="I5" s="281" t="s">
        <v>2</v>
      </c>
      <c r="J5" s="121"/>
      <c r="K5" s="280" t="s">
        <v>480</v>
      </c>
      <c r="L5" s="281" t="s">
        <v>481</v>
      </c>
      <c r="M5" s="281" t="s">
        <v>2</v>
      </c>
      <c r="N5" s="280" t="s">
        <v>471</v>
      </c>
      <c r="O5" s="281" t="s">
        <v>472</v>
      </c>
      <c r="P5" s="281" t="s">
        <v>2</v>
      </c>
      <c r="Q5" s="121"/>
      <c r="R5" s="280" t="s">
        <v>480</v>
      </c>
      <c r="S5" s="281" t="s">
        <v>481</v>
      </c>
      <c r="T5" s="748"/>
      <c r="U5" s="129"/>
      <c r="V5" s="129"/>
      <c r="W5" s="748"/>
      <c r="X5" s="748"/>
      <c r="Y5" s="748"/>
    </row>
    <row r="6" spans="1:29" s="749" customFormat="1" ht="9" customHeight="1">
      <c r="A6" s="128"/>
      <c r="B6" s="121"/>
      <c r="C6" s="121"/>
      <c r="D6" s="296"/>
      <c r="E6" s="121"/>
      <c r="F6" s="121"/>
      <c r="G6" s="121"/>
      <c r="H6" s="121"/>
      <c r="I6" s="121"/>
      <c r="J6" s="121"/>
      <c r="K6" s="296"/>
      <c r="L6" s="121"/>
      <c r="M6" s="121"/>
      <c r="N6" s="121"/>
      <c r="O6" s="121"/>
      <c r="P6" s="121"/>
      <c r="Q6" s="121"/>
      <c r="R6" s="294"/>
      <c r="S6" s="122"/>
      <c r="T6" s="748"/>
      <c r="U6" s="129"/>
      <c r="V6" s="129"/>
      <c r="W6" s="748"/>
      <c r="X6" s="748"/>
      <c r="Y6" s="748"/>
    </row>
    <row r="7" spans="1:29">
      <c r="A7" s="127"/>
      <c r="B7" s="117" t="s">
        <v>25</v>
      </c>
      <c r="C7" s="117" t="s">
        <v>26</v>
      </c>
      <c r="D7" s="297">
        <v>1.89096</v>
      </c>
      <c r="E7" s="276">
        <v>2.51885</v>
      </c>
      <c r="F7" s="185">
        <v>-0.24927645552533895</v>
      </c>
      <c r="G7" s="297">
        <v>0.54571000000000003</v>
      </c>
      <c r="H7" s="276">
        <v>1.0016699999999998</v>
      </c>
      <c r="I7" s="185">
        <v>-0.45519981630676754</v>
      </c>
      <c r="J7" s="119"/>
      <c r="K7" s="297">
        <v>1.8895</v>
      </c>
      <c r="L7" s="276">
        <v>2.5174499999999997</v>
      </c>
      <c r="M7" s="185">
        <v>-0.24943891636378079</v>
      </c>
      <c r="N7" s="297">
        <v>0.54513000000000011</v>
      </c>
      <c r="O7" s="276">
        <v>1.0012199999999998</v>
      </c>
      <c r="P7" s="185">
        <v>-0.45553424821717481</v>
      </c>
      <c r="Q7" s="119"/>
      <c r="R7" s="295">
        <v>1.6558028756063818E-2</v>
      </c>
      <c r="S7" s="230">
        <v>2.1883063290039528E-2</v>
      </c>
      <c r="T7" s="750"/>
      <c r="W7" s="118"/>
      <c r="X7" s="750"/>
      <c r="Y7" s="750"/>
      <c r="Z7" s="751"/>
    </row>
    <row r="8" spans="1:29">
      <c r="A8" s="127"/>
      <c r="B8" s="117" t="s">
        <v>27</v>
      </c>
      <c r="C8" s="117" t="s">
        <v>28</v>
      </c>
      <c r="D8" s="297">
        <v>30.444335279756981</v>
      </c>
      <c r="E8" s="276">
        <v>28.887025967418239</v>
      </c>
      <c r="F8" s="185">
        <v>5.3910337259890806E-2</v>
      </c>
      <c r="G8" s="297">
        <v>9.2821590535824274</v>
      </c>
      <c r="H8" s="276">
        <v>10.288111421244372</v>
      </c>
      <c r="I8" s="185">
        <v>-9.7778136965421036E-2</v>
      </c>
      <c r="J8" s="119"/>
      <c r="K8" s="297">
        <v>15.426893086336531</v>
      </c>
      <c r="L8" s="276">
        <v>15.531485087123226</v>
      </c>
      <c r="M8" s="185">
        <v>-6.7341918818445423E-3</v>
      </c>
      <c r="N8" s="297">
        <v>5.7375209812443044</v>
      </c>
      <c r="O8" s="276">
        <v>6.6157211209728155</v>
      </c>
      <c r="P8" s="185">
        <v>-0.13274443158501448</v>
      </c>
      <c r="Q8" s="119"/>
      <c r="R8" s="295">
        <v>7.2357496570268853E-2</v>
      </c>
      <c r="S8" s="230">
        <v>6.9094989601002299E-2</v>
      </c>
      <c r="T8" s="750"/>
      <c r="U8" s="752"/>
      <c r="W8" s="118"/>
      <c r="X8" s="750"/>
      <c r="Y8" s="750"/>
      <c r="Z8" s="751"/>
    </row>
    <row r="9" spans="1:29">
      <c r="A9" s="127"/>
      <c r="B9" s="117" t="s">
        <v>29</v>
      </c>
      <c r="C9" s="117" t="s">
        <v>30</v>
      </c>
      <c r="D9" s="297">
        <v>16.725308800000001</v>
      </c>
      <c r="E9" s="276">
        <v>16.096803379666</v>
      </c>
      <c r="F9" s="185">
        <v>3.9045356118839747E-2</v>
      </c>
      <c r="G9" s="297">
        <v>5.8988177999999989</v>
      </c>
      <c r="H9" s="276">
        <v>5.7422827586399983</v>
      </c>
      <c r="I9" s="185">
        <v>2.7260071985217627E-2</v>
      </c>
      <c r="J9" s="119"/>
      <c r="K9" s="297">
        <v>12.6879493</v>
      </c>
      <c r="L9" s="276">
        <v>11.358926104940002</v>
      </c>
      <c r="M9" s="185">
        <v>0.11700253904125724</v>
      </c>
      <c r="N9" s="297">
        <v>4.5350082999999994</v>
      </c>
      <c r="O9" s="276">
        <v>3.8210751913100003</v>
      </c>
      <c r="P9" s="185">
        <v>0.18684089502181123</v>
      </c>
      <c r="Q9" s="119"/>
      <c r="R9" s="295">
        <v>0.26722117613165663</v>
      </c>
      <c r="S9" s="230">
        <v>0.26137492023039649</v>
      </c>
      <c r="T9" s="750"/>
      <c r="U9" s="752"/>
      <c r="W9" s="118"/>
      <c r="X9" s="750"/>
      <c r="Y9" s="750"/>
      <c r="Z9" s="751"/>
    </row>
    <row r="10" spans="1:29">
      <c r="A10" s="127"/>
      <c r="B10" s="282" t="s">
        <v>31</v>
      </c>
      <c r="C10" s="304" t="s">
        <v>32</v>
      </c>
      <c r="D10" s="303">
        <v>2.5997369916041779</v>
      </c>
      <c r="E10" s="302">
        <v>2.4821310723378973</v>
      </c>
      <c r="F10" s="283">
        <v>4.7381026963861705E-2</v>
      </c>
      <c r="G10" s="303">
        <v>0.91651375433013438</v>
      </c>
      <c r="H10" s="302">
        <v>0.91429531301922495</v>
      </c>
      <c r="I10" s="283">
        <v>2.4263947100238159E-3</v>
      </c>
      <c r="J10" s="119"/>
      <c r="K10" s="303">
        <v>1.9662112837948256</v>
      </c>
      <c r="L10" s="302">
        <v>1.8803544898286204</v>
      </c>
      <c r="M10" s="283">
        <v>4.5659897870656385E-2</v>
      </c>
      <c r="N10" s="303">
        <v>0.71613062453114729</v>
      </c>
      <c r="O10" s="302">
        <v>0.80358303078506566</v>
      </c>
      <c r="P10" s="283">
        <v>-0.10882808982225667</v>
      </c>
      <c r="Q10" s="119"/>
      <c r="R10" s="514">
        <v>8.9075288567609406E-2</v>
      </c>
      <c r="S10" s="515">
        <v>8.3650669047801413E-2</v>
      </c>
      <c r="T10" s="750"/>
      <c r="U10" s="752"/>
      <c r="W10" s="118"/>
      <c r="X10" s="118"/>
      <c r="Y10" s="118"/>
      <c r="Z10" s="751"/>
    </row>
    <row r="11" spans="1:29">
      <c r="A11" s="127"/>
      <c r="B11" s="282"/>
      <c r="C11" s="282"/>
      <c r="D11" s="301"/>
      <c r="E11" s="302"/>
      <c r="F11" s="283"/>
      <c r="G11" s="301"/>
      <c r="H11" s="302"/>
      <c r="I11" s="283"/>
      <c r="J11" s="119"/>
      <c r="K11" s="119"/>
      <c r="L11" s="119"/>
      <c r="M11" s="119"/>
      <c r="N11" s="119"/>
      <c r="O11" s="119"/>
      <c r="P11" s="119"/>
      <c r="Q11" s="119"/>
      <c r="R11" s="201"/>
      <c r="S11" s="125"/>
      <c r="T11" s="750"/>
      <c r="U11" s="752"/>
      <c r="W11" s="118"/>
      <c r="X11" s="118"/>
      <c r="Y11" s="118"/>
      <c r="Z11" s="751"/>
    </row>
    <row r="12" spans="1:29" s="755" customFormat="1">
      <c r="A12" s="130"/>
      <c r="B12" s="323" t="s">
        <v>33</v>
      </c>
      <c r="C12" s="284"/>
      <c r="D12" s="299">
        <v>51.660341071361159</v>
      </c>
      <c r="E12" s="300">
        <v>49.984810419422139</v>
      </c>
      <c r="F12" s="287">
        <v>3.3520796375531958E-2</v>
      </c>
      <c r="G12" s="299">
        <v>16.643200607912558</v>
      </c>
      <c r="H12" s="300">
        <v>17.946359492903593</v>
      </c>
      <c r="I12" s="287">
        <v>-7.2614107920123572E-2</v>
      </c>
      <c r="J12" s="119"/>
      <c r="K12" s="299">
        <v>31.970553670131359</v>
      </c>
      <c r="L12" s="300">
        <v>31.288215681891849</v>
      </c>
      <c r="M12" s="287">
        <v>2.1808146401727013E-2</v>
      </c>
      <c r="N12" s="299">
        <v>11.53378990577545</v>
      </c>
      <c r="O12" s="300">
        <v>12.241599343067881</v>
      </c>
      <c r="P12" s="287">
        <v>-5.7820013337819831E-2</v>
      </c>
      <c r="Q12" s="119"/>
      <c r="R12" s="127"/>
      <c r="S12" s="127"/>
      <c r="T12" s="753"/>
      <c r="U12" s="754"/>
      <c r="W12" s="137"/>
      <c r="X12" s="137"/>
      <c r="Y12" s="137"/>
      <c r="Z12" s="756"/>
    </row>
    <row r="13" spans="1:29" ht="13.5" customHeight="1">
      <c r="A13" s="118"/>
      <c r="B13" s="123"/>
      <c r="C13" s="123"/>
      <c r="D13" s="124"/>
      <c r="E13" s="124"/>
      <c r="F13" s="123"/>
      <c r="G13" s="123"/>
      <c r="H13" s="123"/>
      <c r="I13" s="123"/>
      <c r="J13" s="123"/>
      <c r="K13" s="123"/>
      <c r="L13" s="123"/>
      <c r="M13" s="123"/>
      <c r="N13" s="123"/>
      <c r="O13" s="123"/>
      <c r="P13" s="123"/>
      <c r="Q13" s="123"/>
      <c r="R13" s="123"/>
      <c r="S13" s="123"/>
      <c r="T13" s="757"/>
      <c r="U13" s="118"/>
      <c r="V13" s="118"/>
      <c r="W13" s="118"/>
      <c r="X13" s="118"/>
      <c r="Z13" s="118"/>
      <c r="AA13" s="118"/>
      <c r="AB13" s="118"/>
      <c r="AC13" s="751"/>
    </row>
    <row r="14" spans="1:29">
      <c r="B14" s="826" t="s">
        <v>34</v>
      </c>
      <c r="C14" s="826"/>
      <c r="D14" s="826"/>
      <c r="E14" s="826"/>
      <c r="F14" s="826"/>
      <c r="G14" s="826"/>
      <c r="H14" s="826"/>
      <c r="I14" s="826"/>
      <c r="J14" s="826"/>
      <c r="K14" s="826"/>
      <c r="L14" s="826"/>
      <c r="M14" s="826"/>
      <c r="N14" s="826"/>
      <c r="O14" s="826"/>
      <c r="P14" s="826"/>
      <c r="Q14" s="826"/>
      <c r="R14" s="826"/>
      <c r="S14" s="826"/>
      <c r="T14" s="800"/>
      <c r="U14" s="800"/>
      <c r="V14" s="800"/>
      <c r="W14" s="118"/>
      <c r="X14" s="118"/>
    </row>
    <row r="15" spans="1:29">
      <c r="A15" s="118"/>
      <c r="B15" s="827" t="s">
        <v>35</v>
      </c>
      <c r="C15" s="827"/>
      <c r="D15" s="827"/>
      <c r="E15" s="827"/>
      <c r="F15" s="827"/>
      <c r="G15" s="827"/>
      <c r="H15" s="827"/>
      <c r="I15" s="827"/>
      <c r="J15" s="827"/>
      <c r="K15" s="827"/>
      <c r="L15" s="827"/>
      <c r="M15" s="827"/>
      <c r="N15" s="827"/>
      <c r="O15" s="827"/>
      <c r="P15" s="827"/>
      <c r="Q15" s="827"/>
      <c r="R15" s="827"/>
      <c r="S15" s="827"/>
      <c r="U15" s="118"/>
      <c r="V15" s="118"/>
      <c r="W15" s="118"/>
      <c r="X15" s="118"/>
      <c r="Z15" s="118"/>
      <c r="AA15" s="118"/>
      <c r="AB15" s="118"/>
      <c r="AC15" s="751"/>
    </row>
    <row r="16" spans="1:29">
      <c r="B16" s="815" t="s">
        <v>36</v>
      </c>
      <c r="C16" s="815"/>
      <c r="D16" s="815"/>
      <c r="E16" s="815"/>
      <c r="F16" s="815"/>
      <c r="G16" s="815"/>
      <c r="H16" s="815"/>
      <c r="I16" s="815"/>
      <c r="J16" s="815"/>
      <c r="K16" s="815"/>
      <c r="L16" s="815"/>
      <c r="M16" s="815"/>
      <c r="N16" s="815"/>
      <c r="O16" s="815"/>
      <c r="P16" s="815"/>
      <c r="Q16" s="815"/>
      <c r="R16" s="815"/>
      <c r="S16" s="801"/>
      <c r="T16" s="801"/>
      <c r="U16" s="801"/>
      <c r="V16" s="801"/>
      <c r="W16" s="118"/>
      <c r="X16" s="118"/>
    </row>
    <row r="17" spans="1:24">
      <c r="B17" s="118"/>
      <c r="C17" s="118"/>
      <c r="D17" s="118"/>
      <c r="E17" s="118"/>
      <c r="F17" s="123"/>
      <c r="G17" s="123"/>
      <c r="H17" s="123"/>
      <c r="I17" s="123"/>
      <c r="J17" s="123"/>
      <c r="K17" s="123"/>
      <c r="L17" s="123"/>
      <c r="M17" s="123"/>
      <c r="N17" s="123"/>
      <c r="O17" s="123"/>
      <c r="P17" s="123"/>
      <c r="Q17" s="123"/>
      <c r="R17" s="123"/>
      <c r="S17" s="123"/>
      <c r="T17" s="123"/>
    </row>
    <row r="18" spans="1:24">
      <c r="B18" s="737"/>
      <c r="C18" s="737"/>
      <c r="D18" s="737"/>
      <c r="E18" s="737"/>
      <c r="F18" s="737"/>
      <c r="G18" s="737"/>
      <c r="H18" s="737"/>
      <c r="I18" s="737"/>
      <c r="J18" s="737"/>
      <c r="K18" s="737"/>
      <c r="L18" s="737"/>
      <c r="M18" s="737"/>
      <c r="N18" s="737"/>
      <c r="O18" s="737"/>
      <c r="P18" s="737"/>
      <c r="Q18" s="737"/>
      <c r="R18" s="737"/>
      <c r="S18" s="737"/>
      <c r="T18" s="737"/>
      <c r="U18" s="737"/>
      <c r="V18" s="737"/>
    </row>
    <row r="19" spans="1:24" ht="14.25" customHeight="1">
      <c r="B19" s="738"/>
      <c r="D19" s="739"/>
      <c r="E19" s="739"/>
      <c r="F19" s="739"/>
      <c r="G19" s="739"/>
      <c r="H19" s="739"/>
      <c r="I19" s="739"/>
      <c r="J19" s="739"/>
      <c r="K19" s="739"/>
      <c r="L19" s="739"/>
      <c r="M19" s="739"/>
      <c r="N19" s="739"/>
      <c r="O19" s="739"/>
      <c r="P19" s="739"/>
      <c r="Q19" s="739"/>
      <c r="R19" s="739"/>
      <c r="S19" s="739"/>
      <c r="T19" s="740"/>
    </row>
    <row r="20" spans="1:24" ht="12.75" customHeight="1">
      <c r="B20" s="813"/>
      <c r="C20" s="813"/>
      <c r="D20" s="813"/>
      <c r="E20" s="813"/>
      <c r="F20" s="813"/>
      <c r="G20" s="813"/>
      <c r="H20" s="813"/>
      <c r="I20" s="813"/>
      <c r="J20" s="813"/>
      <c r="K20" s="813"/>
      <c r="L20" s="813"/>
      <c r="M20" s="813"/>
      <c r="N20" s="813"/>
      <c r="O20" s="813"/>
      <c r="P20" s="813"/>
      <c r="Q20" s="813"/>
      <c r="R20" s="813"/>
      <c r="S20" s="813"/>
      <c r="T20" s="802"/>
      <c r="U20" s="802"/>
      <c r="V20" s="802"/>
      <c r="W20" s="118"/>
      <c r="X20" s="118"/>
    </row>
    <row r="21" spans="1:24" ht="15" customHeight="1">
      <c r="B21" s="814"/>
      <c r="C21" s="814"/>
      <c r="D21" s="814"/>
      <c r="E21" s="814"/>
      <c r="F21" s="814"/>
      <c r="G21" s="814"/>
      <c r="H21" s="814"/>
      <c r="I21" s="814"/>
      <c r="J21" s="814"/>
      <c r="K21" s="814"/>
      <c r="L21" s="814"/>
      <c r="M21" s="814"/>
      <c r="N21" s="814"/>
      <c r="O21" s="814"/>
      <c r="P21" s="814"/>
      <c r="Q21" s="814"/>
      <c r="R21" s="814"/>
    </row>
    <row r="22" spans="1:24" ht="14.25" customHeight="1">
      <c r="B22" s="814"/>
      <c r="C22" s="814"/>
      <c r="D22" s="814"/>
      <c r="E22" s="814"/>
      <c r="F22" s="814"/>
      <c r="G22" s="814"/>
      <c r="H22" s="814"/>
      <c r="I22" s="814"/>
      <c r="J22" s="814"/>
      <c r="K22" s="814"/>
      <c r="L22" s="814"/>
      <c r="M22" s="814"/>
      <c r="N22" s="814"/>
      <c r="O22" s="814"/>
      <c r="P22" s="814"/>
      <c r="Q22" s="814"/>
      <c r="R22" s="814"/>
      <c r="S22" s="814"/>
      <c r="U22" s="118"/>
      <c r="V22" s="118"/>
      <c r="W22" s="118"/>
      <c r="X22" s="118"/>
    </row>
    <row r="23" spans="1:24" ht="23.25" customHeight="1">
      <c r="A23" s="743"/>
      <c r="D23" s="740"/>
      <c r="E23" s="744"/>
      <c r="U23" s="118"/>
      <c r="V23" s="118"/>
      <c r="W23" s="118"/>
      <c r="X23" s="118"/>
    </row>
    <row r="24" spans="1:24">
      <c r="D24" s="745"/>
      <c r="E24" s="745"/>
      <c r="F24" s="745"/>
      <c r="G24" s="745"/>
      <c r="H24" s="745"/>
      <c r="I24" s="745"/>
      <c r="J24" s="745"/>
      <c r="K24" s="745"/>
      <c r="L24" s="745"/>
      <c r="M24" s="745"/>
      <c r="N24" s="745"/>
      <c r="O24" s="745"/>
      <c r="P24" s="745"/>
      <c r="Q24" s="745"/>
      <c r="R24" s="745"/>
      <c r="S24" s="745"/>
      <c r="T24" s="746"/>
      <c r="U24" s="118"/>
      <c r="V24" s="118"/>
      <c r="W24" s="118"/>
      <c r="X24" s="118"/>
    </row>
    <row r="25" spans="1:24">
      <c r="B25" s="747"/>
      <c r="D25" s="745"/>
      <c r="E25" s="745"/>
      <c r="T25" s="746"/>
      <c r="U25" s="118"/>
      <c r="V25" s="118"/>
      <c r="W25" s="118"/>
      <c r="X25" s="118"/>
    </row>
    <row r="26" spans="1:24">
      <c r="E26" s="741"/>
    </row>
    <row r="27" spans="1:24">
      <c r="D27" s="741"/>
      <c r="E27" s="741"/>
    </row>
    <row r="28" spans="1:24">
      <c r="D28" s="741"/>
      <c r="E28" s="741"/>
    </row>
    <row r="29" spans="1:24">
      <c r="D29" s="741"/>
      <c r="E29" s="741"/>
    </row>
    <row r="30" spans="1:24">
      <c r="D30" s="741"/>
      <c r="E30" s="741"/>
    </row>
    <row r="31" spans="1:24">
      <c r="D31" s="741"/>
      <c r="E31" s="741"/>
    </row>
    <row r="32" spans="1:24">
      <c r="D32" s="741"/>
      <c r="E32" s="741"/>
    </row>
    <row r="33" spans="4:20">
      <c r="D33" s="741"/>
      <c r="E33" s="741"/>
      <c r="F33" s="740"/>
      <c r="G33" s="740"/>
      <c r="H33" s="740"/>
      <c r="I33" s="740"/>
      <c r="J33" s="740"/>
      <c r="K33" s="740"/>
      <c r="L33" s="740"/>
      <c r="M33" s="740"/>
      <c r="N33" s="740"/>
      <c r="O33" s="740"/>
      <c r="P33" s="740"/>
      <c r="Q33" s="740"/>
      <c r="R33" s="740"/>
      <c r="S33" s="740"/>
      <c r="T33" s="740"/>
    </row>
    <row r="34" spans="4:20">
      <c r="D34" s="741"/>
      <c r="E34" s="741"/>
      <c r="F34" s="741"/>
      <c r="G34" s="741"/>
      <c r="H34" s="741"/>
      <c r="I34" s="741"/>
      <c r="J34" s="741"/>
      <c r="K34" s="741"/>
      <c r="L34" s="741"/>
      <c r="M34" s="741"/>
      <c r="N34" s="741"/>
      <c r="O34" s="741"/>
      <c r="P34" s="741"/>
      <c r="Q34" s="741"/>
      <c r="R34" s="741"/>
      <c r="S34" s="741"/>
    </row>
    <row r="35" spans="4:20">
      <c r="E35" s="741"/>
      <c r="F35" s="741"/>
      <c r="G35" s="741"/>
      <c r="H35" s="741"/>
      <c r="I35" s="741"/>
      <c r="J35" s="741"/>
      <c r="K35" s="741"/>
      <c r="L35" s="741"/>
      <c r="M35" s="741"/>
      <c r="N35" s="741"/>
      <c r="O35" s="741"/>
      <c r="P35" s="741"/>
      <c r="Q35" s="741"/>
      <c r="R35" s="741"/>
      <c r="S35" s="741"/>
    </row>
    <row r="36" spans="4:20">
      <c r="D36" s="123"/>
      <c r="E36" s="742"/>
    </row>
  </sheetData>
  <mergeCells count="16">
    <mergeCell ref="B20:S20"/>
    <mergeCell ref="B21:R21"/>
    <mergeCell ref="B22:S22"/>
    <mergeCell ref="B16:R16"/>
    <mergeCell ref="B3:B5"/>
    <mergeCell ref="R4:S4"/>
    <mergeCell ref="R3:S3"/>
    <mergeCell ref="C3:C5"/>
    <mergeCell ref="D4:F4"/>
    <mergeCell ref="K4:M4"/>
    <mergeCell ref="G4:I4"/>
    <mergeCell ref="D3:I3"/>
    <mergeCell ref="K3:P3"/>
    <mergeCell ref="N4:P4"/>
    <mergeCell ref="B14:S14"/>
    <mergeCell ref="B15:S15"/>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4"/>
  <sheetViews>
    <sheetView showGridLines="0" topLeftCell="A2" workbookViewId="0">
      <selection activeCell="I7" sqref="I7"/>
    </sheetView>
  </sheetViews>
  <sheetFormatPr baseColWidth="10" defaultColWidth="4" defaultRowHeight="12.75"/>
  <cols>
    <col min="1" max="1" width="2.7109375" style="136" customWidth="1"/>
    <col min="2" max="2" width="45.7109375" style="136" customWidth="1"/>
    <col min="3" max="4" width="16.85546875" style="136" customWidth="1"/>
    <col min="5" max="5" width="7.42578125" style="136" customWidth="1"/>
    <col min="6" max="7" width="16" style="136" customWidth="1"/>
    <col min="8" max="8" width="7.42578125" style="136" customWidth="1"/>
    <col min="9" max="9" width="1.5703125" style="136" customWidth="1"/>
    <col min="10" max="11" width="17.140625" style="136" customWidth="1"/>
    <col min="12" max="12" width="1.7109375" style="136" customWidth="1"/>
    <col min="13" max="13" width="15.85546875" style="136" customWidth="1"/>
    <col min="14" max="14" width="14.85546875" style="136" customWidth="1"/>
    <col min="15" max="15" width="8.42578125" style="136" bestFit="1" customWidth="1"/>
    <col min="16" max="16" width="2" style="136" customWidth="1"/>
    <col min="17" max="17" width="5.85546875" style="136" customWidth="1"/>
    <col min="18" max="16384" width="4" style="136"/>
  </cols>
  <sheetData>
    <row r="1" spans="1:17">
      <c r="L1" s="133"/>
      <c r="N1" s="133"/>
      <c r="O1" s="133"/>
    </row>
    <row r="2" spans="1:17">
      <c r="B2" s="311"/>
      <c r="C2" s="311"/>
      <c r="D2" s="311"/>
      <c r="E2" s="311"/>
      <c r="F2" s="311"/>
      <c r="G2" s="311"/>
      <c r="H2" s="311"/>
      <c r="J2" s="311"/>
      <c r="K2" s="311"/>
      <c r="L2" s="133"/>
      <c r="M2" s="311"/>
      <c r="N2" s="312"/>
      <c r="O2" s="312"/>
    </row>
    <row r="3" spans="1:17" s="129" customFormat="1" ht="17.25" customHeight="1">
      <c r="A3" s="127"/>
      <c r="B3" s="830" t="s">
        <v>463</v>
      </c>
      <c r="C3" s="839" t="s">
        <v>22</v>
      </c>
      <c r="D3" s="834"/>
      <c r="E3" s="834"/>
      <c r="F3" s="834"/>
      <c r="G3" s="834"/>
      <c r="H3" s="835"/>
      <c r="I3" s="134"/>
      <c r="J3" s="834" t="s">
        <v>37</v>
      </c>
      <c r="K3" s="835"/>
      <c r="L3" s="313"/>
      <c r="M3" s="836" t="s">
        <v>38</v>
      </c>
      <c r="N3" s="837"/>
      <c r="O3" s="838"/>
      <c r="P3" s="760"/>
    </row>
    <row r="4" spans="1:17" s="129" customFormat="1">
      <c r="A4" s="127"/>
      <c r="B4" s="831"/>
      <c r="C4" s="833" t="s">
        <v>11</v>
      </c>
      <c r="D4" s="833"/>
      <c r="E4" s="833"/>
      <c r="F4" s="833" t="s">
        <v>12</v>
      </c>
      <c r="G4" s="833"/>
      <c r="H4" s="833"/>
      <c r="I4" s="134"/>
      <c r="J4" s="315"/>
      <c r="K4" s="315"/>
      <c r="L4" s="127"/>
      <c r="M4" s="316"/>
      <c r="N4" s="317"/>
      <c r="O4" s="317"/>
      <c r="P4" s="760"/>
    </row>
    <row r="5" spans="1:17" s="129" customFormat="1">
      <c r="A5" s="127"/>
      <c r="B5" s="832"/>
      <c r="C5" s="280" t="s">
        <v>480</v>
      </c>
      <c r="D5" s="298" t="s">
        <v>481</v>
      </c>
      <c r="E5" s="298" t="s">
        <v>2</v>
      </c>
      <c r="F5" s="305" t="s">
        <v>471</v>
      </c>
      <c r="G5" s="298" t="s">
        <v>472</v>
      </c>
      <c r="H5" s="298" t="s">
        <v>2</v>
      </c>
      <c r="I5" s="121"/>
      <c r="J5" s="305" t="s">
        <v>480</v>
      </c>
      <c r="K5" s="298" t="s">
        <v>481</v>
      </c>
      <c r="L5" s="127"/>
      <c r="M5" s="305" t="s">
        <v>480</v>
      </c>
      <c r="N5" s="298" t="s">
        <v>481</v>
      </c>
      <c r="O5" s="298" t="s">
        <v>2</v>
      </c>
      <c r="P5" s="760"/>
      <c r="Q5" s="749"/>
    </row>
    <row r="6" spans="1:17" s="86" customFormat="1" ht="6" customHeight="1">
      <c r="C6" s="308"/>
      <c r="D6" s="126"/>
      <c r="F6" s="308"/>
      <c r="G6" s="126"/>
      <c r="J6" s="308"/>
      <c r="K6" s="126"/>
      <c r="L6" s="127"/>
      <c r="M6" s="308"/>
      <c r="N6" s="85"/>
      <c r="O6" s="85"/>
      <c r="P6" s="761"/>
    </row>
    <row r="7" spans="1:17">
      <c r="A7" s="133"/>
      <c r="B7" s="135" t="s">
        <v>39</v>
      </c>
      <c r="C7" s="328">
        <v>13.458520967828001</v>
      </c>
      <c r="D7" s="331">
        <v>13.470352999999999</v>
      </c>
      <c r="E7" s="185">
        <v>-8.7837580589000819E-4</v>
      </c>
      <c r="F7" s="328">
        <v>4.6839165038030002</v>
      </c>
      <c r="G7" s="331">
        <v>4.6354523722880003</v>
      </c>
      <c r="H7" s="185">
        <v>1.045510289453766E-2</v>
      </c>
      <c r="I7" s="126"/>
      <c r="J7" s="310">
        <v>0.17469999999999999</v>
      </c>
      <c r="K7" s="125">
        <v>0.1693905359051007</v>
      </c>
      <c r="L7" s="127"/>
      <c r="M7" s="309">
        <v>2755.5929999999998</v>
      </c>
      <c r="N7" s="126">
        <v>2697.761</v>
      </c>
      <c r="O7" s="187">
        <v>1.9164177698631768E-3</v>
      </c>
      <c r="P7" s="761"/>
    </row>
    <row r="8" spans="1:17">
      <c r="A8" s="133"/>
      <c r="B8" s="135" t="s">
        <v>40</v>
      </c>
      <c r="C8" s="328">
        <v>54.802929999999996</v>
      </c>
      <c r="D8" s="331">
        <v>54.814584408669283</v>
      </c>
      <c r="E8" s="185">
        <v>-2.1261510590675492E-4</v>
      </c>
      <c r="F8" s="328">
        <v>17.841879999999996</v>
      </c>
      <c r="G8" s="331">
        <v>17.923275376969706</v>
      </c>
      <c r="H8" s="185">
        <v>-4.5413226800218309E-3</v>
      </c>
      <c r="I8" s="126"/>
      <c r="J8" s="310">
        <v>0.13104111344046754</v>
      </c>
      <c r="K8" s="125">
        <v>0.13173366525788538</v>
      </c>
      <c r="L8" s="127"/>
      <c r="M8" s="309">
        <v>16111.897999999999</v>
      </c>
      <c r="N8" s="126">
        <v>15870.468000000001</v>
      </c>
      <c r="O8" s="185">
        <v>1.5212531854763123E-2</v>
      </c>
      <c r="P8" s="761"/>
    </row>
    <row r="9" spans="1:17">
      <c r="A9" s="133"/>
      <c r="B9" s="318" t="s">
        <v>41</v>
      </c>
      <c r="C9" s="329">
        <v>11.530505999999999</v>
      </c>
      <c r="D9" s="332">
        <v>11.508450999999999</v>
      </c>
      <c r="E9" s="283">
        <v>1.9164177698631768E-3</v>
      </c>
      <c r="F9" s="329">
        <v>3.9152189999999991</v>
      </c>
      <c r="G9" s="332">
        <v>3.8665688999999994</v>
      </c>
      <c r="H9" s="283">
        <v>1.2582240549237289E-2</v>
      </c>
      <c r="I9" s="126"/>
      <c r="J9" s="321">
        <v>7.5340861996533226E-2</v>
      </c>
      <c r="K9" s="322">
        <v>7.4811425693926001E-2</v>
      </c>
      <c r="L9" s="127"/>
      <c r="M9" s="319">
        <v>4030.4609999999998</v>
      </c>
      <c r="N9" s="320">
        <v>3937.9360000000001</v>
      </c>
      <c r="O9" s="283">
        <v>2.3495811003530598E-2</v>
      </c>
      <c r="P9" s="761"/>
    </row>
    <row r="10" spans="1:17">
      <c r="A10" s="133"/>
      <c r="B10" s="135"/>
      <c r="C10" s="331"/>
      <c r="D10" s="331"/>
      <c r="E10" s="185"/>
      <c r="F10" s="331"/>
      <c r="G10" s="331"/>
      <c r="H10" s="185"/>
      <c r="I10" s="126"/>
      <c r="J10" s="125"/>
      <c r="K10" s="125"/>
      <c r="L10" s="127"/>
      <c r="M10" s="126"/>
      <c r="N10" s="126"/>
      <c r="O10" s="185"/>
      <c r="P10" s="761"/>
    </row>
    <row r="11" spans="1:17" s="755" customFormat="1">
      <c r="A11" s="130"/>
      <c r="B11" s="298" t="s">
        <v>33</v>
      </c>
      <c r="C11" s="330">
        <v>79.791956967828</v>
      </c>
      <c r="D11" s="333">
        <v>79.793388408669273</v>
      </c>
      <c r="E11" s="287">
        <v>-1.7939341464545677E-5</v>
      </c>
      <c r="F11" s="330">
        <v>26.441015503802998</v>
      </c>
      <c r="G11" s="333">
        <v>26.425296649257707</v>
      </c>
      <c r="H11" s="287">
        <v>5.9484117638963774E-4</v>
      </c>
      <c r="I11" s="121"/>
      <c r="J11" s="326">
        <v>0.13035598118704575</v>
      </c>
      <c r="K11" s="327">
        <v>0.12988093701451758</v>
      </c>
      <c r="L11" s="127"/>
      <c r="M11" s="324">
        <v>22897.951999999997</v>
      </c>
      <c r="N11" s="325">
        <v>22506.165000000001</v>
      </c>
      <c r="O11" s="287">
        <v>1.740798576745517E-2</v>
      </c>
      <c r="P11" s="760"/>
    </row>
    <row r="12" spans="1:17">
      <c r="B12" s="828" t="s">
        <v>42</v>
      </c>
      <c r="C12" s="828"/>
      <c r="D12" s="828"/>
      <c r="E12" s="828"/>
      <c r="F12" s="758"/>
      <c r="G12" s="758"/>
      <c r="H12" s="758"/>
      <c r="I12" s="759"/>
      <c r="J12" s="759"/>
      <c r="K12" s="759"/>
      <c r="L12" s="759"/>
      <c r="M12" s="759"/>
      <c r="N12" s="759"/>
      <c r="O12" s="759"/>
      <c r="P12" s="759"/>
    </row>
    <row r="13" spans="1:17" s="129" customFormat="1">
      <c r="B13" s="829"/>
      <c r="C13" s="829"/>
      <c r="D13" s="829"/>
      <c r="E13" s="829"/>
      <c r="F13" s="829"/>
      <c r="G13" s="829"/>
      <c r="H13" s="829"/>
      <c r="I13" s="829"/>
      <c r="J13" s="829"/>
      <c r="K13" s="829"/>
      <c r="L13" s="829"/>
      <c r="M13" s="829"/>
      <c r="N13" s="829"/>
      <c r="O13" s="829"/>
      <c r="P13" s="829"/>
    </row>
    <row r="14" spans="1:17">
      <c r="M14" s="794"/>
    </row>
  </sheetData>
  <mergeCells count="8">
    <mergeCell ref="B12:E12"/>
    <mergeCell ref="B13:P13"/>
    <mergeCell ref="B3:B5"/>
    <mergeCell ref="C4:E4"/>
    <mergeCell ref="J3:K3"/>
    <mergeCell ref="M3:O3"/>
    <mergeCell ref="F4:H4"/>
    <mergeCell ref="C3:H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5"/>
  <sheetViews>
    <sheetView showGridLines="0" topLeftCell="A20" workbookViewId="0">
      <selection activeCell="B25" sqref="B25:B27"/>
    </sheetView>
  </sheetViews>
  <sheetFormatPr baseColWidth="10" defaultColWidth="11.42578125" defaultRowHeight="12.75"/>
  <cols>
    <col min="1" max="1" width="7" style="118" customWidth="1"/>
    <col min="2" max="2" width="34.85546875" style="118" bestFit="1" customWidth="1"/>
    <col min="3" max="16" width="17.140625" style="118" customWidth="1"/>
    <col min="17" max="18" width="15.85546875" style="118" bestFit="1" customWidth="1"/>
    <col min="19" max="19" width="8.7109375" style="118" customWidth="1"/>
    <col min="20" max="20" width="9.140625" style="118" customWidth="1"/>
    <col min="21" max="21" width="10.28515625" style="118" customWidth="1"/>
    <col min="22" max="22" width="8.140625" style="118" customWidth="1"/>
    <col min="23" max="16384" width="11.42578125" style="118"/>
  </cols>
  <sheetData>
    <row r="1" spans="2:21" ht="14.25" customHeight="1">
      <c r="B1" s="336"/>
      <c r="C1" s="336"/>
      <c r="D1" s="336"/>
      <c r="E1" s="336"/>
      <c r="F1" s="336"/>
      <c r="G1" s="336"/>
      <c r="H1" s="336"/>
      <c r="I1" s="336"/>
      <c r="J1" s="336"/>
      <c r="K1" s="336"/>
      <c r="L1" s="336"/>
      <c r="M1" s="336"/>
      <c r="N1" s="336"/>
      <c r="O1" s="336"/>
      <c r="P1" s="336"/>
      <c r="Q1" s="117"/>
      <c r="R1" s="117"/>
      <c r="S1" s="117"/>
      <c r="T1" s="137"/>
      <c r="U1" s="137"/>
    </row>
    <row r="2" spans="2:21" ht="14.25" customHeight="1">
      <c r="B2" s="840" t="s">
        <v>43</v>
      </c>
      <c r="C2" s="843" t="s">
        <v>11</v>
      </c>
      <c r="D2" s="843"/>
      <c r="E2" s="843"/>
      <c r="F2" s="843"/>
      <c r="G2" s="843"/>
      <c r="H2" s="843"/>
      <c r="I2" s="843"/>
      <c r="J2" s="843"/>
      <c r="K2" s="843"/>
      <c r="L2" s="843"/>
      <c r="M2" s="843"/>
      <c r="N2" s="843"/>
      <c r="O2" s="843"/>
      <c r="P2" s="843"/>
      <c r="Q2" s="117"/>
      <c r="R2" s="117"/>
      <c r="S2" s="117"/>
    </row>
    <row r="3" spans="2:21" s="117" customFormat="1" ht="25.5" customHeight="1">
      <c r="B3" s="841"/>
      <c r="C3" s="844" t="s">
        <v>5</v>
      </c>
      <c r="D3" s="844"/>
      <c r="E3" s="844" t="s">
        <v>6</v>
      </c>
      <c r="F3" s="844"/>
      <c r="G3" s="844" t="s">
        <v>7</v>
      </c>
      <c r="H3" s="844"/>
      <c r="I3" s="844" t="s">
        <v>44</v>
      </c>
      <c r="J3" s="844"/>
      <c r="K3" s="844" t="s">
        <v>45</v>
      </c>
      <c r="L3" s="844"/>
      <c r="M3" s="844" t="s">
        <v>46</v>
      </c>
      <c r="N3" s="844"/>
      <c r="O3" s="845" t="s">
        <v>47</v>
      </c>
      <c r="P3" s="845"/>
    </row>
    <row r="4" spans="2:21" s="117" customFormat="1">
      <c r="B4" s="842"/>
      <c r="C4" s="314" t="s">
        <v>480</v>
      </c>
      <c r="D4" s="337" t="s">
        <v>481</v>
      </c>
      <c r="E4" s="314" t="s">
        <v>480</v>
      </c>
      <c r="F4" s="337" t="s">
        <v>481</v>
      </c>
      <c r="G4" s="314" t="s">
        <v>480</v>
      </c>
      <c r="H4" s="337" t="s">
        <v>481</v>
      </c>
      <c r="I4" s="314" t="s">
        <v>480</v>
      </c>
      <c r="J4" s="337" t="s">
        <v>481</v>
      </c>
      <c r="K4" s="314" t="s">
        <v>480</v>
      </c>
      <c r="L4" s="337" t="s">
        <v>481</v>
      </c>
      <c r="M4" s="314" t="s">
        <v>480</v>
      </c>
      <c r="N4" s="337" t="s">
        <v>481</v>
      </c>
      <c r="O4" s="314" t="s">
        <v>480</v>
      </c>
      <c r="P4" s="337" t="s">
        <v>481</v>
      </c>
    </row>
    <row r="5" spans="2:21">
      <c r="B5" s="334"/>
      <c r="C5" s="335"/>
      <c r="D5" s="335"/>
      <c r="E5" s="335"/>
      <c r="F5" s="335"/>
      <c r="G5" s="335"/>
      <c r="H5" s="335"/>
      <c r="I5" s="335"/>
      <c r="J5" s="335"/>
      <c r="K5" s="335"/>
      <c r="L5" s="335"/>
      <c r="M5" s="335"/>
      <c r="N5" s="335"/>
      <c r="O5" s="335"/>
      <c r="P5" s="335"/>
      <c r="Q5" s="117"/>
    </row>
    <row r="6" spans="2:21" s="117" customFormat="1">
      <c r="B6" s="338" t="s">
        <v>48</v>
      </c>
      <c r="C6" s="339">
        <v>34</v>
      </c>
      <c r="D6" s="340">
        <v>36</v>
      </c>
      <c r="E6" s="339">
        <v>960</v>
      </c>
      <c r="F6" s="340">
        <v>856</v>
      </c>
      <c r="G6" s="339">
        <v>1189</v>
      </c>
      <c r="H6" s="340">
        <v>1336</v>
      </c>
      <c r="I6" s="339">
        <v>252</v>
      </c>
      <c r="J6" s="340">
        <v>257</v>
      </c>
      <c r="K6" s="339">
        <v>2435</v>
      </c>
      <c r="L6" s="340">
        <v>2485</v>
      </c>
      <c r="M6" s="339">
        <v>-131</v>
      </c>
      <c r="N6" s="340">
        <v>-173</v>
      </c>
      <c r="O6" s="339">
        <v>2304</v>
      </c>
      <c r="P6" s="340">
        <v>2312</v>
      </c>
    </row>
    <row r="7" spans="2:21" s="117" customFormat="1">
      <c r="B7" s="719" t="s">
        <v>49</v>
      </c>
      <c r="C7" s="720">
        <v>0</v>
      </c>
      <c r="D7" s="721">
        <v>0</v>
      </c>
      <c r="E7" s="720">
        <v>196</v>
      </c>
      <c r="F7" s="721">
        <v>249</v>
      </c>
      <c r="G7" s="720">
        <v>542</v>
      </c>
      <c r="H7" s="721">
        <v>563</v>
      </c>
      <c r="I7" s="720">
        <v>129</v>
      </c>
      <c r="J7" s="721">
        <v>120</v>
      </c>
      <c r="K7" s="720">
        <v>867</v>
      </c>
      <c r="L7" s="721">
        <v>932</v>
      </c>
      <c r="M7" s="720">
        <v>5</v>
      </c>
      <c r="N7" s="721">
        <v>-39</v>
      </c>
      <c r="O7" s="720">
        <v>872</v>
      </c>
      <c r="P7" s="721">
        <v>893</v>
      </c>
    </row>
    <row r="8" spans="2:21" s="117" customFormat="1">
      <c r="B8" s="138" t="s">
        <v>50</v>
      </c>
      <c r="C8" s="278">
        <v>0</v>
      </c>
      <c r="D8" s="214">
        <v>0</v>
      </c>
      <c r="E8" s="278">
        <v>676</v>
      </c>
      <c r="F8" s="214">
        <v>557</v>
      </c>
      <c r="G8" s="278">
        <v>411</v>
      </c>
      <c r="H8" s="214">
        <v>481</v>
      </c>
      <c r="I8" s="278">
        <v>46</v>
      </c>
      <c r="J8" s="214">
        <v>61</v>
      </c>
      <c r="K8" s="278">
        <v>1133</v>
      </c>
      <c r="L8" s="214">
        <v>1099</v>
      </c>
      <c r="M8" s="278">
        <v>-24</v>
      </c>
      <c r="N8" s="214">
        <v>-3</v>
      </c>
      <c r="O8" s="278">
        <v>1109</v>
      </c>
      <c r="P8" s="214">
        <v>1096</v>
      </c>
    </row>
    <row r="9" spans="2:21" s="117" customFormat="1">
      <c r="B9" s="138" t="s">
        <v>51</v>
      </c>
      <c r="C9" s="278">
        <v>34</v>
      </c>
      <c r="D9" s="214">
        <v>36</v>
      </c>
      <c r="E9" s="278">
        <v>86</v>
      </c>
      <c r="F9" s="214">
        <v>50</v>
      </c>
      <c r="G9" s="278">
        <v>236</v>
      </c>
      <c r="H9" s="214">
        <v>292</v>
      </c>
      <c r="I9" s="278">
        <v>77</v>
      </c>
      <c r="J9" s="214">
        <v>76</v>
      </c>
      <c r="K9" s="278">
        <v>433</v>
      </c>
      <c r="L9" s="214">
        <v>454</v>
      </c>
      <c r="M9" s="278">
        <v>-112</v>
      </c>
      <c r="N9" s="214">
        <v>-131</v>
      </c>
      <c r="O9" s="278">
        <v>321</v>
      </c>
      <c r="P9" s="214">
        <v>323</v>
      </c>
    </row>
    <row r="10" spans="2:21" s="117" customFormat="1">
      <c r="B10" s="722" t="s">
        <v>52</v>
      </c>
      <c r="C10" s="512">
        <v>0</v>
      </c>
      <c r="D10" s="513">
        <v>0</v>
      </c>
      <c r="E10" s="512">
        <v>2</v>
      </c>
      <c r="F10" s="513">
        <v>0</v>
      </c>
      <c r="G10" s="512">
        <v>0</v>
      </c>
      <c r="H10" s="513">
        <v>0</v>
      </c>
      <c r="I10" s="512">
        <v>0</v>
      </c>
      <c r="J10" s="513">
        <v>0</v>
      </c>
      <c r="K10" s="512">
        <v>2</v>
      </c>
      <c r="L10" s="513">
        <v>0</v>
      </c>
      <c r="M10" s="512">
        <v>0</v>
      </c>
      <c r="N10" s="513">
        <v>0</v>
      </c>
      <c r="O10" s="512">
        <v>2</v>
      </c>
      <c r="P10" s="513">
        <v>0</v>
      </c>
    </row>
    <row r="11" spans="2:21" s="117" customFormat="1">
      <c r="B11"/>
      <c r="C11"/>
      <c r="D11"/>
      <c r="E11"/>
      <c r="F11"/>
      <c r="G11"/>
      <c r="H11"/>
      <c r="I11"/>
      <c r="J11"/>
      <c r="K11"/>
      <c r="L11"/>
      <c r="M11"/>
      <c r="N11"/>
      <c r="O11"/>
      <c r="P11"/>
    </row>
    <row r="12" spans="2:21" s="117" customFormat="1">
      <c r="B12" s="338" t="s">
        <v>53</v>
      </c>
      <c r="C12" s="339">
        <v>988</v>
      </c>
      <c r="D12" s="340">
        <v>1012</v>
      </c>
      <c r="E12" s="339">
        <v>3597</v>
      </c>
      <c r="F12" s="340">
        <v>3736</v>
      </c>
      <c r="G12" s="339">
        <v>805</v>
      </c>
      <c r="H12" s="340">
        <v>854</v>
      </c>
      <c r="I12" s="723">
        <v>0</v>
      </c>
      <c r="J12" s="724">
        <v>0</v>
      </c>
      <c r="K12" s="339">
        <v>5390</v>
      </c>
      <c r="L12" s="340">
        <v>5602</v>
      </c>
      <c r="M12" s="339">
        <v>26</v>
      </c>
      <c r="N12" s="340">
        <v>22</v>
      </c>
      <c r="O12" s="339">
        <v>5416</v>
      </c>
      <c r="P12" s="340">
        <v>5624</v>
      </c>
    </row>
    <row r="13" spans="2:21" s="117" customFormat="1">
      <c r="B13" s="719" t="s">
        <v>54</v>
      </c>
      <c r="C13" s="720">
        <v>416</v>
      </c>
      <c r="D13" s="721">
        <v>375</v>
      </c>
      <c r="E13" s="720">
        <v>2302</v>
      </c>
      <c r="F13" s="721">
        <v>2240</v>
      </c>
      <c r="G13" s="720">
        <v>465</v>
      </c>
      <c r="H13" s="721">
        <v>487</v>
      </c>
      <c r="I13" s="720">
        <v>0</v>
      </c>
      <c r="J13" s="721">
        <v>0</v>
      </c>
      <c r="K13" s="720">
        <v>3183</v>
      </c>
      <c r="L13" s="721">
        <v>3102</v>
      </c>
      <c r="M13" s="720">
        <v>0</v>
      </c>
      <c r="N13" s="721">
        <v>0</v>
      </c>
      <c r="O13" s="720">
        <v>3183</v>
      </c>
      <c r="P13" s="721">
        <v>3102</v>
      </c>
    </row>
    <row r="14" spans="2:21" s="117" customFormat="1">
      <c r="B14" s="138" t="s">
        <v>55</v>
      </c>
      <c r="C14" s="278">
        <v>276</v>
      </c>
      <c r="D14" s="214">
        <v>249</v>
      </c>
      <c r="E14" s="278">
        <v>828</v>
      </c>
      <c r="F14" s="214">
        <v>950</v>
      </c>
      <c r="G14" s="278">
        <v>203</v>
      </c>
      <c r="H14" s="214">
        <v>225</v>
      </c>
      <c r="I14" s="278">
        <v>0</v>
      </c>
      <c r="J14" s="214">
        <v>0</v>
      </c>
      <c r="K14" s="278">
        <v>1307</v>
      </c>
      <c r="L14" s="214">
        <v>1424</v>
      </c>
      <c r="M14" s="278">
        <v>11</v>
      </c>
      <c r="N14" s="214">
        <v>10</v>
      </c>
      <c r="O14" s="278">
        <v>1318</v>
      </c>
      <c r="P14" s="214">
        <v>1434</v>
      </c>
    </row>
    <row r="15" spans="2:21" s="117" customFormat="1">
      <c r="B15" s="138" t="s">
        <v>56</v>
      </c>
      <c r="C15" s="278">
        <v>186</v>
      </c>
      <c r="D15" s="214">
        <v>168</v>
      </c>
      <c r="E15" s="278">
        <v>196</v>
      </c>
      <c r="F15" s="214">
        <v>242</v>
      </c>
      <c r="G15" s="278">
        <v>85</v>
      </c>
      <c r="H15" s="214">
        <v>95</v>
      </c>
      <c r="I15" s="278">
        <v>0</v>
      </c>
      <c r="J15" s="214">
        <v>0</v>
      </c>
      <c r="K15" s="278">
        <v>467</v>
      </c>
      <c r="L15" s="214">
        <v>505</v>
      </c>
      <c r="M15" s="278">
        <v>12</v>
      </c>
      <c r="N15" s="214">
        <v>9</v>
      </c>
      <c r="O15" s="278">
        <v>479</v>
      </c>
      <c r="P15" s="214">
        <v>514</v>
      </c>
    </row>
    <row r="16" spans="2:21" s="117" customFormat="1">
      <c r="B16" s="722" t="s">
        <v>57</v>
      </c>
      <c r="C16" s="512">
        <v>110</v>
      </c>
      <c r="D16" s="513">
        <v>220</v>
      </c>
      <c r="E16" s="512">
        <v>271</v>
      </c>
      <c r="F16" s="513">
        <v>304</v>
      </c>
      <c r="G16" s="512">
        <v>52</v>
      </c>
      <c r="H16" s="513">
        <v>47</v>
      </c>
      <c r="I16" s="512">
        <v>0</v>
      </c>
      <c r="J16" s="513">
        <v>0</v>
      </c>
      <c r="K16" s="512">
        <v>433</v>
      </c>
      <c r="L16" s="513">
        <v>571</v>
      </c>
      <c r="M16" s="512">
        <v>3</v>
      </c>
      <c r="N16" s="513">
        <v>3</v>
      </c>
      <c r="O16" s="512">
        <v>436</v>
      </c>
      <c r="P16" s="513">
        <v>574</v>
      </c>
    </row>
    <row r="17" spans="2:18" s="117" customFormat="1">
      <c r="B17"/>
      <c r="C17"/>
      <c r="D17"/>
      <c r="E17"/>
      <c r="F17"/>
      <c r="G17"/>
      <c r="H17"/>
      <c r="I17"/>
      <c r="J17"/>
      <c r="K17"/>
      <c r="L17"/>
      <c r="M17"/>
      <c r="N17"/>
      <c r="O17"/>
      <c r="P17"/>
    </row>
    <row r="18" spans="2:18" s="117" customFormat="1">
      <c r="B18" s="338" t="s">
        <v>58</v>
      </c>
      <c r="C18" s="339">
        <v>0</v>
      </c>
      <c r="D18" s="340">
        <v>0</v>
      </c>
      <c r="E18" s="339">
        <v>-33</v>
      </c>
      <c r="F18" s="340">
        <v>-33</v>
      </c>
      <c r="G18" s="339">
        <v>-115</v>
      </c>
      <c r="H18" s="340">
        <v>-118</v>
      </c>
      <c r="I18" s="723">
        <v>0</v>
      </c>
      <c r="J18" s="724">
        <v>0</v>
      </c>
      <c r="K18" s="339">
        <v>-148</v>
      </c>
      <c r="L18" s="340">
        <v>-151</v>
      </c>
      <c r="M18" s="339">
        <v>105</v>
      </c>
      <c r="N18" s="340">
        <v>151</v>
      </c>
      <c r="O18" s="339">
        <v>-43</v>
      </c>
      <c r="P18" s="340">
        <v>0</v>
      </c>
    </row>
    <row r="19" spans="2:18" s="117" customFormat="1">
      <c r="B19"/>
      <c r="C19"/>
      <c r="D19"/>
      <c r="E19"/>
      <c r="F19"/>
      <c r="G19"/>
      <c r="H19"/>
      <c r="I19"/>
      <c r="J19"/>
      <c r="K19"/>
      <c r="L19"/>
      <c r="M19"/>
      <c r="N19"/>
      <c r="O19"/>
      <c r="P19"/>
    </row>
    <row r="20" spans="2:18" s="117" customFormat="1">
      <c r="B20" s="338" t="s">
        <v>59</v>
      </c>
      <c r="C20" s="339">
        <v>1022</v>
      </c>
      <c r="D20" s="340">
        <v>1048</v>
      </c>
      <c r="E20" s="339">
        <v>4524</v>
      </c>
      <c r="F20" s="340">
        <v>4559</v>
      </c>
      <c r="G20" s="339">
        <v>1879</v>
      </c>
      <c r="H20" s="340">
        <v>2072</v>
      </c>
      <c r="I20" s="339">
        <v>252</v>
      </c>
      <c r="J20" s="340">
        <v>257</v>
      </c>
      <c r="K20" s="339">
        <v>7677</v>
      </c>
      <c r="L20" s="340">
        <v>7936</v>
      </c>
      <c r="M20" s="339">
        <v>0</v>
      </c>
      <c r="N20" s="340">
        <v>0</v>
      </c>
      <c r="O20" s="339">
        <v>7677</v>
      </c>
      <c r="P20" s="340">
        <v>7936</v>
      </c>
    </row>
    <row r="21" spans="2:18" s="117" customFormat="1">
      <c r="B21"/>
      <c r="C21"/>
      <c r="D21"/>
      <c r="E21"/>
      <c r="F21"/>
      <c r="G21"/>
      <c r="H21"/>
      <c r="I21"/>
      <c r="J21"/>
      <c r="K21"/>
      <c r="L21"/>
      <c r="M21"/>
      <c r="N21"/>
      <c r="O21"/>
      <c r="P21"/>
    </row>
    <row r="22" spans="2:18" s="120" customFormat="1">
      <c r="B22" s="338" t="s">
        <v>60</v>
      </c>
      <c r="C22" s="339">
        <v>-26</v>
      </c>
      <c r="D22" s="287">
        <v>2.4809160305343511E-2</v>
      </c>
      <c r="E22" s="339">
        <v>-35</v>
      </c>
      <c r="F22" s="287">
        <v>-7.6771221759157713E-3</v>
      </c>
      <c r="G22" s="339">
        <v>-193</v>
      </c>
      <c r="H22" s="287">
        <v>-9.3146718146718141E-2</v>
      </c>
      <c r="I22" s="339">
        <v>-5</v>
      </c>
      <c r="J22" s="287">
        <v>-1.9455252918287938E-2</v>
      </c>
      <c r="K22" s="339">
        <v>-259</v>
      </c>
      <c r="L22" s="287">
        <v>-3.2636088709677422E-2</v>
      </c>
      <c r="M22" s="339">
        <v>0</v>
      </c>
      <c r="N22" s="340">
        <v>0</v>
      </c>
      <c r="O22" s="339">
        <v>-259</v>
      </c>
      <c r="P22" s="287">
        <v>-3.2636088709677422E-2</v>
      </c>
    </row>
    <row r="23" spans="2:18" s="117" customFormat="1" ht="12" customHeight="1">
      <c r="B23" s="120"/>
      <c r="C23" s="193"/>
      <c r="D23" s="193"/>
      <c r="E23" s="193"/>
      <c r="F23" s="193"/>
      <c r="G23" s="193"/>
      <c r="H23" s="193"/>
      <c r="I23" s="193"/>
      <c r="J23" s="193"/>
      <c r="K23" s="193"/>
      <c r="L23" s="193"/>
      <c r="M23" s="193"/>
      <c r="N23" s="193"/>
      <c r="O23" s="193"/>
      <c r="P23" s="193"/>
      <c r="Q23" s="193"/>
      <c r="R23" s="193"/>
    </row>
    <row r="24" spans="2:18" s="117" customFormat="1" ht="12.75" customHeight="1">
      <c r="B24" s="120"/>
      <c r="C24" s="336"/>
      <c r="D24" s="336"/>
      <c r="E24" s="336"/>
      <c r="F24" s="336"/>
      <c r="G24" s="336"/>
      <c r="H24" s="336"/>
      <c r="I24" s="336"/>
      <c r="J24" s="336"/>
      <c r="K24" s="336"/>
      <c r="L24" s="336"/>
      <c r="M24" s="336"/>
      <c r="N24" s="336"/>
      <c r="O24" s="336"/>
      <c r="P24" s="336"/>
    </row>
    <row r="25" spans="2:18">
      <c r="B25" s="840" t="s">
        <v>43</v>
      </c>
      <c r="C25" s="843" t="s">
        <v>12</v>
      </c>
      <c r="D25" s="843"/>
      <c r="E25" s="843"/>
      <c r="F25" s="843"/>
      <c r="G25" s="843"/>
      <c r="H25" s="843"/>
      <c r="I25" s="843"/>
      <c r="J25" s="843"/>
      <c r="K25" s="843"/>
      <c r="L25" s="843"/>
      <c r="M25" s="843"/>
      <c r="N25" s="843"/>
      <c r="O25" s="843"/>
      <c r="P25" s="843"/>
      <c r="Q25" s="224"/>
      <c r="R25" s="224"/>
    </row>
    <row r="26" spans="2:18" ht="24.75" customHeight="1">
      <c r="B26" s="841"/>
      <c r="C26" s="844" t="s">
        <v>5</v>
      </c>
      <c r="D26" s="844"/>
      <c r="E26" s="844" t="s">
        <v>6</v>
      </c>
      <c r="F26" s="844"/>
      <c r="G26" s="844" t="s">
        <v>7</v>
      </c>
      <c r="H26" s="844"/>
      <c r="I26" s="844" t="s">
        <v>44</v>
      </c>
      <c r="J26" s="844"/>
      <c r="K26" s="844" t="s">
        <v>45</v>
      </c>
      <c r="L26" s="844"/>
      <c r="M26" s="844" t="s">
        <v>46</v>
      </c>
      <c r="N26" s="844"/>
      <c r="O26" s="845" t="s">
        <v>47</v>
      </c>
      <c r="P26" s="845"/>
    </row>
    <row r="27" spans="2:18">
      <c r="B27" s="842"/>
      <c r="C27" s="314" t="s">
        <v>471</v>
      </c>
      <c r="D27" s="337" t="s">
        <v>472</v>
      </c>
      <c r="E27" s="314" t="s">
        <v>471</v>
      </c>
      <c r="F27" s="337" t="s">
        <v>472</v>
      </c>
      <c r="G27" s="314" t="s">
        <v>471</v>
      </c>
      <c r="H27" s="337" t="s">
        <v>472</v>
      </c>
      <c r="I27" s="314" t="s">
        <v>471</v>
      </c>
      <c r="J27" s="337" t="s">
        <v>472</v>
      </c>
      <c r="K27" s="314" t="s">
        <v>471</v>
      </c>
      <c r="L27" s="337" t="s">
        <v>472</v>
      </c>
      <c r="M27" s="314" t="s">
        <v>471</v>
      </c>
      <c r="N27" s="337" t="s">
        <v>472</v>
      </c>
      <c r="O27" s="314" t="s">
        <v>471</v>
      </c>
      <c r="P27" s="337" t="s">
        <v>472</v>
      </c>
    </row>
    <row r="28" spans="2:18">
      <c r="B28" s="334"/>
      <c r="C28" s="335"/>
      <c r="D28" s="335"/>
      <c r="E28" s="335"/>
      <c r="F28" s="335"/>
      <c r="G28" s="335"/>
      <c r="H28" s="335"/>
      <c r="I28" s="335"/>
      <c r="J28" s="335"/>
      <c r="K28" s="335"/>
      <c r="L28" s="335"/>
      <c r="M28" s="335"/>
      <c r="N28" s="335"/>
      <c r="O28" s="335"/>
      <c r="P28" s="335"/>
    </row>
    <row r="29" spans="2:18">
      <c r="B29" s="338" t="s">
        <v>48</v>
      </c>
      <c r="C29" s="339">
        <v>9</v>
      </c>
      <c r="D29" s="340">
        <v>15</v>
      </c>
      <c r="E29" s="339">
        <v>358</v>
      </c>
      <c r="F29" s="340">
        <v>294</v>
      </c>
      <c r="G29" s="339">
        <v>421</v>
      </c>
      <c r="H29" s="340">
        <v>448</v>
      </c>
      <c r="I29" s="339">
        <v>84</v>
      </c>
      <c r="J29" s="340">
        <v>94</v>
      </c>
      <c r="K29" s="339">
        <v>872</v>
      </c>
      <c r="L29" s="340">
        <v>851</v>
      </c>
      <c r="M29" s="339">
        <v>-12</v>
      </c>
      <c r="N29" s="340">
        <v>-60</v>
      </c>
      <c r="O29" s="339">
        <v>860</v>
      </c>
      <c r="P29" s="340">
        <v>791</v>
      </c>
    </row>
    <row r="30" spans="2:18">
      <c r="B30" s="719" t="s">
        <v>49</v>
      </c>
      <c r="C30" s="720">
        <v>0</v>
      </c>
      <c r="D30" s="721">
        <v>0</v>
      </c>
      <c r="E30" s="720">
        <v>66</v>
      </c>
      <c r="F30" s="721">
        <v>92</v>
      </c>
      <c r="G30" s="720">
        <v>198</v>
      </c>
      <c r="H30" s="721">
        <v>205</v>
      </c>
      <c r="I30" s="720">
        <v>43</v>
      </c>
      <c r="J30" s="721">
        <v>47</v>
      </c>
      <c r="K30" s="720">
        <v>307</v>
      </c>
      <c r="L30" s="721">
        <v>344</v>
      </c>
      <c r="M30" s="720">
        <v>20</v>
      </c>
      <c r="N30" s="721">
        <v>-27</v>
      </c>
      <c r="O30" s="720">
        <v>327</v>
      </c>
      <c r="P30" s="721">
        <v>317</v>
      </c>
    </row>
    <row r="31" spans="2:18">
      <c r="B31" s="138" t="s">
        <v>50</v>
      </c>
      <c r="C31" s="278">
        <v>0</v>
      </c>
      <c r="D31" s="214">
        <v>0</v>
      </c>
      <c r="E31" s="278">
        <v>285</v>
      </c>
      <c r="F31" s="214">
        <v>201</v>
      </c>
      <c r="G31" s="278">
        <v>140</v>
      </c>
      <c r="H31" s="214">
        <v>153</v>
      </c>
      <c r="I31" s="278">
        <v>15</v>
      </c>
      <c r="J31" s="214">
        <v>21</v>
      </c>
      <c r="K31" s="278">
        <v>440</v>
      </c>
      <c r="L31" s="214">
        <v>375</v>
      </c>
      <c r="M31" s="278">
        <v>-8</v>
      </c>
      <c r="N31" s="214">
        <v>13</v>
      </c>
      <c r="O31" s="278">
        <v>432</v>
      </c>
      <c r="P31" s="214">
        <v>388</v>
      </c>
    </row>
    <row r="32" spans="2:18">
      <c r="B32" s="138" t="s">
        <v>51</v>
      </c>
      <c r="C32" s="278">
        <v>9</v>
      </c>
      <c r="D32" s="214">
        <v>15</v>
      </c>
      <c r="E32" s="278">
        <v>5</v>
      </c>
      <c r="F32" s="214">
        <v>1</v>
      </c>
      <c r="G32" s="278">
        <v>83</v>
      </c>
      <c r="H32" s="214">
        <v>90</v>
      </c>
      <c r="I32" s="278">
        <v>26</v>
      </c>
      <c r="J32" s="214">
        <v>26</v>
      </c>
      <c r="K32" s="278">
        <v>123</v>
      </c>
      <c r="L32" s="214">
        <v>132</v>
      </c>
      <c r="M32" s="278">
        <v>-24</v>
      </c>
      <c r="N32" s="214">
        <v>-46</v>
      </c>
      <c r="O32" s="278">
        <v>99</v>
      </c>
      <c r="P32" s="214">
        <v>86</v>
      </c>
    </row>
    <row r="33" spans="2:16">
      <c r="B33" s="722" t="s">
        <v>52</v>
      </c>
      <c r="C33" s="512">
        <v>0</v>
      </c>
      <c r="D33" s="513">
        <v>0</v>
      </c>
      <c r="E33" s="512">
        <v>2</v>
      </c>
      <c r="F33" s="513">
        <v>0</v>
      </c>
      <c r="G33" s="512">
        <v>0</v>
      </c>
      <c r="H33" s="513">
        <v>0</v>
      </c>
      <c r="I33" s="512">
        <v>0</v>
      </c>
      <c r="J33" s="513">
        <v>0</v>
      </c>
      <c r="K33" s="512">
        <v>2</v>
      </c>
      <c r="L33" s="513">
        <v>0</v>
      </c>
      <c r="M33" s="512">
        <v>0</v>
      </c>
      <c r="N33" s="513">
        <v>0</v>
      </c>
      <c r="O33" s="512">
        <v>2</v>
      </c>
      <c r="P33" s="513">
        <v>0</v>
      </c>
    </row>
    <row r="34" spans="2:16">
      <c r="B34"/>
      <c r="C34"/>
      <c r="D34"/>
      <c r="E34"/>
      <c r="F34"/>
      <c r="G34"/>
      <c r="H34"/>
      <c r="I34"/>
      <c r="J34"/>
      <c r="K34"/>
      <c r="L34"/>
      <c r="M34"/>
      <c r="N34"/>
      <c r="O34"/>
      <c r="P34"/>
    </row>
    <row r="35" spans="2:16">
      <c r="B35" s="338" t="s">
        <v>53</v>
      </c>
      <c r="C35" s="339">
        <v>269</v>
      </c>
      <c r="D35" s="340">
        <v>428</v>
      </c>
      <c r="E35" s="339">
        <v>1350</v>
      </c>
      <c r="F35" s="340">
        <v>1305</v>
      </c>
      <c r="G35" s="339">
        <v>270</v>
      </c>
      <c r="H35" s="340">
        <v>245</v>
      </c>
      <c r="I35" s="723">
        <v>0</v>
      </c>
      <c r="J35" s="724">
        <v>0</v>
      </c>
      <c r="K35" s="339">
        <v>1889</v>
      </c>
      <c r="L35" s="340">
        <v>1978</v>
      </c>
      <c r="M35" s="339">
        <v>9</v>
      </c>
      <c r="N35" s="340">
        <v>8</v>
      </c>
      <c r="O35" s="339">
        <v>1898</v>
      </c>
      <c r="P35" s="340">
        <v>1986</v>
      </c>
    </row>
    <row r="36" spans="2:16">
      <c r="B36" s="719" t="s">
        <v>54</v>
      </c>
      <c r="C36" s="720">
        <v>125</v>
      </c>
      <c r="D36" s="721">
        <v>179</v>
      </c>
      <c r="E36" s="720">
        <v>893</v>
      </c>
      <c r="F36" s="721">
        <v>774</v>
      </c>
      <c r="G36" s="720">
        <v>155</v>
      </c>
      <c r="H36" s="721">
        <v>133</v>
      </c>
      <c r="I36" s="720">
        <v>0</v>
      </c>
      <c r="J36" s="721">
        <v>0</v>
      </c>
      <c r="K36" s="720">
        <v>1173</v>
      </c>
      <c r="L36" s="721">
        <v>1086</v>
      </c>
      <c r="M36" s="720">
        <v>0</v>
      </c>
      <c r="N36" s="721">
        <v>0</v>
      </c>
      <c r="O36" s="720">
        <v>1173</v>
      </c>
      <c r="P36" s="721">
        <v>1086</v>
      </c>
    </row>
    <row r="37" spans="2:16">
      <c r="B37" s="138" t="s">
        <v>55</v>
      </c>
      <c r="C37" s="278">
        <v>83</v>
      </c>
      <c r="D37" s="214">
        <v>119</v>
      </c>
      <c r="E37" s="278">
        <v>277</v>
      </c>
      <c r="F37" s="214">
        <v>316</v>
      </c>
      <c r="G37" s="278">
        <v>67</v>
      </c>
      <c r="H37" s="214">
        <v>66</v>
      </c>
      <c r="I37" s="278">
        <v>0</v>
      </c>
      <c r="J37" s="214">
        <v>0</v>
      </c>
      <c r="K37" s="278">
        <v>427</v>
      </c>
      <c r="L37" s="214">
        <v>501</v>
      </c>
      <c r="M37" s="278">
        <v>4</v>
      </c>
      <c r="N37" s="214">
        <v>4</v>
      </c>
      <c r="O37" s="278">
        <v>431</v>
      </c>
      <c r="P37" s="214">
        <v>505</v>
      </c>
    </row>
    <row r="38" spans="2:16">
      <c r="B38" s="138" t="s">
        <v>56</v>
      </c>
      <c r="C38" s="278">
        <v>56</v>
      </c>
      <c r="D38" s="214">
        <v>80</v>
      </c>
      <c r="E38" s="278">
        <v>66</v>
      </c>
      <c r="F38" s="214">
        <v>83</v>
      </c>
      <c r="G38" s="278">
        <v>28</v>
      </c>
      <c r="H38" s="214">
        <v>29</v>
      </c>
      <c r="I38" s="278">
        <v>0</v>
      </c>
      <c r="J38" s="214">
        <v>0</v>
      </c>
      <c r="K38" s="278">
        <v>150</v>
      </c>
      <c r="L38" s="214">
        <v>192</v>
      </c>
      <c r="M38" s="278">
        <v>5</v>
      </c>
      <c r="N38" s="214">
        <v>4</v>
      </c>
      <c r="O38" s="278">
        <v>155</v>
      </c>
      <c r="P38" s="214">
        <v>196</v>
      </c>
    </row>
    <row r="39" spans="2:16">
      <c r="B39" s="722" t="s">
        <v>57</v>
      </c>
      <c r="C39" s="512">
        <v>5</v>
      </c>
      <c r="D39" s="513">
        <v>50</v>
      </c>
      <c r="E39" s="512">
        <v>114</v>
      </c>
      <c r="F39" s="513">
        <v>132</v>
      </c>
      <c r="G39" s="512">
        <v>20</v>
      </c>
      <c r="H39" s="513">
        <v>17</v>
      </c>
      <c r="I39" s="512">
        <v>0</v>
      </c>
      <c r="J39" s="513">
        <v>0</v>
      </c>
      <c r="K39" s="512">
        <v>139</v>
      </c>
      <c r="L39" s="513">
        <v>199</v>
      </c>
      <c r="M39" s="512">
        <v>0</v>
      </c>
      <c r="N39" s="513">
        <v>0</v>
      </c>
      <c r="O39" s="512">
        <v>139</v>
      </c>
      <c r="P39" s="513">
        <v>199</v>
      </c>
    </row>
    <row r="40" spans="2:16">
      <c r="B40"/>
      <c r="C40"/>
      <c r="D40"/>
      <c r="E40"/>
      <c r="F40"/>
      <c r="G40"/>
      <c r="H40"/>
      <c r="I40"/>
      <c r="J40"/>
      <c r="K40"/>
      <c r="L40"/>
      <c r="M40"/>
      <c r="N40"/>
      <c r="O40"/>
      <c r="P40"/>
    </row>
    <row r="41" spans="2:16">
      <c r="B41" s="338" t="s">
        <v>58</v>
      </c>
      <c r="C41" s="339">
        <v>0</v>
      </c>
      <c r="D41" s="340">
        <v>0</v>
      </c>
      <c r="E41" s="339">
        <v>-11</v>
      </c>
      <c r="F41" s="340">
        <v>-10</v>
      </c>
      <c r="G41" s="339">
        <v>-37</v>
      </c>
      <c r="H41" s="340">
        <v>-42</v>
      </c>
      <c r="I41" s="723">
        <v>0</v>
      </c>
      <c r="J41" s="724">
        <v>0</v>
      </c>
      <c r="K41" s="339">
        <v>-48</v>
      </c>
      <c r="L41" s="340">
        <v>-52</v>
      </c>
      <c r="M41" s="339">
        <v>3</v>
      </c>
      <c r="N41" s="340">
        <v>52</v>
      </c>
      <c r="O41" s="339">
        <v>-45</v>
      </c>
      <c r="P41" s="340">
        <v>0</v>
      </c>
    </row>
    <row r="42" spans="2:16">
      <c r="B42"/>
      <c r="C42"/>
      <c r="D42"/>
      <c r="E42"/>
      <c r="F42"/>
      <c r="G42"/>
      <c r="H42"/>
      <c r="I42"/>
      <c r="J42"/>
      <c r="K42"/>
      <c r="L42"/>
      <c r="M42"/>
      <c r="N42"/>
      <c r="O42"/>
      <c r="P42"/>
    </row>
    <row r="43" spans="2:16">
      <c r="B43" s="338" t="s">
        <v>59</v>
      </c>
      <c r="C43" s="339">
        <v>278</v>
      </c>
      <c r="D43" s="340">
        <v>443</v>
      </c>
      <c r="E43" s="339">
        <v>1697</v>
      </c>
      <c r="F43" s="340">
        <v>1589</v>
      </c>
      <c r="G43" s="339">
        <v>654</v>
      </c>
      <c r="H43" s="340">
        <v>651</v>
      </c>
      <c r="I43" s="339">
        <v>84</v>
      </c>
      <c r="J43" s="340">
        <v>94</v>
      </c>
      <c r="K43" s="339">
        <v>2713</v>
      </c>
      <c r="L43" s="340">
        <v>2777</v>
      </c>
      <c r="M43" s="339">
        <v>0</v>
      </c>
      <c r="N43" s="340">
        <v>0</v>
      </c>
      <c r="O43" s="339">
        <v>2713</v>
      </c>
      <c r="P43" s="340">
        <v>2777</v>
      </c>
    </row>
    <row r="44" spans="2:16">
      <c r="B44"/>
      <c r="C44"/>
      <c r="D44"/>
      <c r="E44"/>
      <c r="F44"/>
      <c r="G44"/>
      <c r="H44"/>
      <c r="I44"/>
      <c r="J44"/>
      <c r="K44"/>
      <c r="L44"/>
      <c r="M44"/>
      <c r="N44"/>
      <c r="O44"/>
      <c r="P44"/>
    </row>
    <row r="45" spans="2:16">
      <c r="B45" s="338" t="s">
        <v>60</v>
      </c>
      <c r="C45" s="339">
        <v>-165</v>
      </c>
      <c r="D45" s="287">
        <v>-0.3724604966139955</v>
      </c>
      <c r="E45" s="339">
        <v>108</v>
      </c>
      <c r="F45" s="287">
        <v>6.7967275015733172E-2</v>
      </c>
      <c r="G45" s="339">
        <v>3</v>
      </c>
      <c r="H45" s="287">
        <v>4.608294930875576E-3</v>
      </c>
      <c r="I45" s="339">
        <v>-10</v>
      </c>
      <c r="J45" s="287">
        <v>-0.10638297872340426</v>
      </c>
      <c r="K45" s="339">
        <v>-64</v>
      </c>
      <c r="L45" s="287">
        <v>-2.3046453006841917E-2</v>
      </c>
      <c r="M45" s="339">
        <v>0</v>
      </c>
      <c r="N45" s="340" t="s">
        <v>482</v>
      </c>
      <c r="O45" s="339">
        <v>-64</v>
      </c>
      <c r="P45" s="287">
        <v>-2.3046453006841917E-2</v>
      </c>
    </row>
  </sheetData>
  <mergeCells count="18">
    <mergeCell ref="B2:B4"/>
    <mergeCell ref="K3:L3"/>
    <mergeCell ref="C2:P2"/>
    <mergeCell ref="M3:N3"/>
    <mergeCell ref="O3:P3"/>
    <mergeCell ref="C3:D3"/>
    <mergeCell ref="E3:F3"/>
    <mergeCell ref="G3:H3"/>
    <mergeCell ref="I3:J3"/>
    <mergeCell ref="B25:B27"/>
    <mergeCell ref="C25:P25"/>
    <mergeCell ref="C26:D26"/>
    <mergeCell ref="E26:F26"/>
    <mergeCell ref="G26:H26"/>
    <mergeCell ref="I26:J26"/>
    <mergeCell ref="K26:L26"/>
    <mergeCell ref="M26:N26"/>
    <mergeCell ref="O26:P2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80"/>
  <sheetViews>
    <sheetView showGridLines="0" workbookViewId="0">
      <selection activeCell="K1" sqref="K1:K1048576"/>
    </sheetView>
  </sheetViews>
  <sheetFormatPr baseColWidth="10" defaultColWidth="7.28515625" defaultRowHeight="12.75"/>
  <cols>
    <col min="1" max="1" width="4.28515625" style="111" customWidth="1"/>
    <col min="2" max="2" width="64.5703125" style="111" customWidth="1"/>
    <col min="3" max="4" width="15.7109375" style="112" customWidth="1"/>
    <col min="5" max="5" width="13.7109375" style="112" customWidth="1"/>
    <col min="6" max="6" width="10" style="112" bestFit="1" customWidth="1"/>
    <col min="7" max="7" width="1.28515625" style="191" customWidth="1"/>
    <col min="8" max="10" width="13.7109375" style="111" customWidth="1"/>
    <col min="11" max="11" width="9.5703125" style="111" customWidth="1"/>
    <col min="12" max="16384" width="7.28515625" style="111"/>
  </cols>
  <sheetData>
    <row r="1" spans="1:11">
      <c r="A1" s="202"/>
      <c r="B1" s="140"/>
      <c r="H1" s="113"/>
    </row>
    <row r="2" spans="1:11">
      <c r="A2" s="86"/>
      <c r="B2" s="367"/>
      <c r="C2" s="368"/>
      <c r="D2" s="368"/>
      <c r="E2" s="368"/>
      <c r="F2" s="368"/>
      <c r="H2" s="113"/>
    </row>
    <row r="3" spans="1:11">
      <c r="A3" s="86"/>
      <c r="B3" s="848" t="s">
        <v>61</v>
      </c>
      <c r="C3" s="847" t="s">
        <v>11</v>
      </c>
      <c r="D3" s="847"/>
      <c r="E3" s="847"/>
      <c r="F3" s="847"/>
      <c r="G3" s="85"/>
      <c r="H3" s="847" t="s">
        <v>12</v>
      </c>
      <c r="I3" s="847"/>
      <c r="J3" s="847"/>
      <c r="K3" s="847"/>
    </row>
    <row r="4" spans="1:11" s="726" customFormat="1" ht="14.25">
      <c r="A4" s="139"/>
      <c r="B4" s="849"/>
      <c r="C4" s="369" t="s">
        <v>480</v>
      </c>
      <c r="D4" s="370" t="s">
        <v>481</v>
      </c>
      <c r="E4" s="371" t="s">
        <v>62</v>
      </c>
      <c r="F4" s="371" t="s">
        <v>13</v>
      </c>
      <c r="G4" s="121"/>
      <c r="H4" s="369" t="s">
        <v>471</v>
      </c>
      <c r="I4" s="370" t="s">
        <v>472</v>
      </c>
      <c r="J4" s="371" t="s">
        <v>62</v>
      </c>
      <c r="K4" s="371" t="s">
        <v>13</v>
      </c>
    </row>
    <row r="5" spans="1:11" s="100" customFormat="1" ht="7.5" customHeight="1">
      <c r="A5" s="85"/>
      <c r="B5" s="343"/>
      <c r="C5" s="365"/>
      <c r="D5" s="366"/>
      <c r="E5" s="366"/>
      <c r="F5" s="366"/>
      <c r="G5" s="188"/>
      <c r="H5" s="365"/>
      <c r="I5" s="366"/>
      <c r="J5" s="366"/>
      <c r="K5" s="366"/>
    </row>
    <row r="6" spans="1:11">
      <c r="A6" s="85"/>
      <c r="B6" s="343" t="s">
        <v>63</v>
      </c>
      <c r="C6" s="353">
        <v>10442.630000000001</v>
      </c>
      <c r="D6" s="354">
        <v>10351.834999999999</v>
      </c>
      <c r="E6" s="354">
        <v>90.795000000001892</v>
      </c>
      <c r="F6" s="346">
        <v>8.7709087326064417E-3</v>
      </c>
      <c r="G6" s="186"/>
      <c r="H6" s="353">
        <v>3654.4000000000005</v>
      </c>
      <c r="I6" s="354">
        <v>3603.0680000000002</v>
      </c>
      <c r="J6" s="354">
        <v>51.332000000000335</v>
      </c>
      <c r="K6" s="346">
        <v>1.424674749408017E-2</v>
      </c>
    </row>
    <row r="7" spans="1:11">
      <c r="A7" s="85"/>
      <c r="B7" s="135" t="s">
        <v>64</v>
      </c>
      <c r="C7" s="341">
        <v>9298.3940000000002</v>
      </c>
      <c r="D7" s="81">
        <v>9484.3109999999997</v>
      </c>
      <c r="E7" s="81">
        <v>-185.91699999999946</v>
      </c>
      <c r="F7" s="185">
        <v>-1.9602583677401531E-2</v>
      </c>
      <c r="G7" s="185"/>
      <c r="H7" s="341">
        <v>3278.4430000000002</v>
      </c>
      <c r="I7" s="81">
        <v>3283.857</v>
      </c>
      <c r="J7" s="81">
        <v>-5.4139999999997599</v>
      </c>
      <c r="K7" s="185">
        <v>-1.6486710596714804E-3</v>
      </c>
    </row>
    <row r="8" spans="1:11">
      <c r="A8" s="85"/>
      <c r="B8" s="318" t="s">
        <v>65</v>
      </c>
      <c r="C8" s="351">
        <v>1144.2360000000001</v>
      </c>
      <c r="D8" s="352">
        <v>867.524</v>
      </c>
      <c r="E8" s="352">
        <v>276.7120000000001</v>
      </c>
      <c r="F8" s="283">
        <v>0.31896754441375696</v>
      </c>
      <c r="G8" s="185"/>
      <c r="H8" s="351">
        <v>375.95700000000011</v>
      </c>
      <c r="I8" s="352">
        <v>319.21100000000001</v>
      </c>
      <c r="J8" s="352">
        <v>56.746000000000095</v>
      </c>
      <c r="K8" s="283">
        <v>0.17776956307896685</v>
      </c>
    </row>
    <row r="9" spans="1:11">
      <c r="A9" s="85"/>
      <c r="B9" s="343" t="s">
        <v>66</v>
      </c>
      <c r="C9" s="353">
        <v>-6100.6590000000006</v>
      </c>
      <c r="D9" s="354">
        <v>-6154.9980000000005</v>
      </c>
      <c r="E9" s="354">
        <v>54.338999999999942</v>
      </c>
      <c r="F9" s="346">
        <v>-8.8284350376718335E-3</v>
      </c>
      <c r="G9" s="186"/>
      <c r="H9" s="353">
        <v>-2223.8980000000001</v>
      </c>
      <c r="I9" s="354">
        <v>-2266.5810000000001</v>
      </c>
      <c r="J9" s="354">
        <v>42.682999999999993</v>
      </c>
      <c r="K9" s="346">
        <v>-1.8831447012041536E-2</v>
      </c>
    </row>
    <row r="10" spans="1:11">
      <c r="A10" s="85"/>
      <c r="B10" s="135" t="s">
        <v>67</v>
      </c>
      <c r="C10" s="341">
        <v>-4085.4810000000002</v>
      </c>
      <c r="D10" s="81">
        <v>-4177.8</v>
      </c>
      <c r="E10" s="81">
        <v>92.31899999999996</v>
      </c>
      <c r="F10" s="185">
        <v>-2.2097515438747606E-2</v>
      </c>
      <c r="G10" s="185"/>
      <c r="H10" s="341">
        <v>-1482.9650000000001</v>
      </c>
      <c r="I10" s="81">
        <v>-1579.5840000000003</v>
      </c>
      <c r="J10" s="81">
        <v>96.619000000000142</v>
      </c>
      <c r="K10" s="185">
        <v>-6.1167370649487518E-2</v>
      </c>
    </row>
    <row r="11" spans="1:11">
      <c r="A11" s="85"/>
      <c r="B11" s="135" t="s">
        <v>68</v>
      </c>
      <c r="C11" s="341">
        <v>-28.227</v>
      </c>
      <c r="D11" s="81">
        <v>-53.276000000000003</v>
      </c>
      <c r="E11" s="81">
        <v>25.049000000000003</v>
      </c>
      <c r="F11" s="185">
        <v>-0.47017418725129512</v>
      </c>
      <c r="G11" s="185"/>
      <c r="H11" s="341">
        <v>-7.3240000000000016</v>
      </c>
      <c r="I11" s="81">
        <v>-14.884</v>
      </c>
      <c r="J11" s="81">
        <v>7.5599999999999987</v>
      </c>
      <c r="K11" s="185">
        <v>-0.5079279763504434</v>
      </c>
    </row>
    <row r="12" spans="1:11">
      <c r="A12" s="85"/>
      <c r="B12" s="135" t="s">
        <v>69</v>
      </c>
      <c r="C12" s="341">
        <v>-911.49400000000003</v>
      </c>
      <c r="D12" s="81">
        <v>-965.06399999999996</v>
      </c>
      <c r="E12" s="81">
        <v>53.569999999999936</v>
      </c>
      <c r="F12" s="185">
        <v>-5.5509271923934511E-2</v>
      </c>
      <c r="G12" s="185"/>
      <c r="H12" s="341">
        <v>-309.61400000000003</v>
      </c>
      <c r="I12" s="81">
        <v>-293.17199999999991</v>
      </c>
      <c r="J12" s="81">
        <v>-16.442000000000121</v>
      </c>
      <c r="K12" s="185">
        <v>5.6083118442416424E-2</v>
      </c>
    </row>
    <row r="13" spans="1:11">
      <c r="A13" s="85"/>
      <c r="B13" s="318" t="s">
        <v>70</v>
      </c>
      <c r="C13" s="351">
        <v>-1075.4570000000001</v>
      </c>
      <c r="D13" s="352">
        <v>-958.85799999999995</v>
      </c>
      <c r="E13" s="352">
        <v>-116.59900000000016</v>
      </c>
      <c r="F13" s="283">
        <v>0.12160194731649532</v>
      </c>
      <c r="G13" s="283"/>
      <c r="H13" s="351">
        <v>-423.99500000000012</v>
      </c>
      <c r="I13" s="352">
        <v>-378.94099999999992</v>
      </c>
      <c r="J13" s="352">
        <v>-45.054000000000201</v>
      </c>
      <c r="K13" s="283">
        <v>0.11889449808809349</v>
      </c>
    </row>
    <row r="14" spans="1:11">
      <c r="A14" s="85"/>
      <c r="B14" s="343" t="s">
        <v>71</v>
      </c>
      <c r="C14" s="353">
        <v>4341.9710000000005</v>
      </c>
      <c r="D14" s="354">
        <v>4196.8369999999986</v>
      </c>
      <c r="E14" s="354">
        <v>145.13400000000183</v>
      </c>
      <c r="F14" s="346">
        <v>3.4581757642720534E-2</v>
      </c>
      <c r="G14" s="186"/>
      <c r="H14" s="353">
        <v>1430.5020000000004</v>
      </c>
      <c r="I14" s="354">
        <v>1336.4870000000001</v>
      </c>
      <c r="J14" s="354">
        <v>94.015000000000327</v>
      </c>
      <c r="K14" s="346">
        <v>7.0344866803792483E-2</v>
      </c>
    </row>
    <row r="15" spans="1:11">
      <c r="A15" s="85"/>
      <c r="B15" s="135" t="s">
        <v>72</v>
      </c>
      <c r="C15" s="341">
        <v>-415.39299999999997</v>
      </c>
      <c r="D15" s="81">
        <v>-380.55799999999999</v>
      </c>
      <c r="E15" s="81">
        <v>-34.83499999999998</v>
      </c>
      <c r="F15" s="185">
        <v>9.1536638304805074E-2</v>
      </c>
      <c r="G15" s="185"/>
      <c r="H15" s="341">
        <v>-129.21599999999995</v>
      </c>
      <c r="I15" s="81">
        <v>-134.92099999999999</v>
      </c>
      <c r="J15" s="81">
        <v>5.7050000000000409</v>
      </c>
      <c r="K15" s="185">
        <v>-4.2284003231520928E-2</v>
      </c>
    </row>
    <row r="16" spans="1:11">
      <c r="A16" s="85"/>
      <c r="B16" s="318" t="s">
        <v>73</v>
      </c>
      <c r="C16" s="351">
        <v>-820.726</v>
      </c>
      <c r="D16" s="352">
        <v>-805.28200000000004</v>
      </c>
      <c r="E16" s="352">
        <v>-15.44399999999996</v>
      </c>
      <c r="F16" s="283">
        <v>1.9178374780511653E-2</v>
      </c>
      <c r="G16" s="185"/>
      <c r="H16" s="351">
        <v>-272.04600000000005</v>
      </c>
      <c r="I16" s="352">
        <v>-262.42900000000009</v>
      </c>
      <c r="J16" s="352">
        <v>-9.6169999999999618</v>
      </c>
      <c r="K16" s="283">
        <v>3.6646102374356282E-2</v>
      </c>
    </row>
    <row r="17" spans="1:11">
      <c r="A17" s="85"/>
      <c r="B17" s="343" t="s">
        <v>74</v>
      </c>
      <c r="C17" s="353">
        <v>3105.8520000000003</v>
      </c>
      <c r="D17" s="354">
        <v>3010.9969999999985</v>
      </c>
      <c r="E17" s="354">
        <v>94.855000000001837</v>
      </c>
      <c r="F17" s="346">
        <v>3.1502854370164313E-2</v>
      </c>
      <c r="G17" s="186"/>
      <c r="H17" s="353">
        <v>1029.2400000000005</v>
      </c>
      <c r="I17" s="354">
        <v>939.13699999999994</v>
      </c>
      <c r="J17" s="354">
        <v>90.10300000000052</v>
      </c>
      <c r="K17" s="346">
        <v>9.594233855124501E-2</v>
      </c>
    </row>
    <row r="18" spans="1:11">
      <c r="A18" s="85"/>
      <c r="B18" s="135" t="s">
        <v>75</v>
      </c>
      <c r="C18" s="341">
        <v>-916.245</v>
      </c>
      <c r="D18" s="81">
        <v>-844.01900000000001</v>
      </c>
      <c r="E18" s="81">
        <v>-72.225999999999999</v>
      </c>
      <c r="F18" s="185">
        <v>8.5573902957160941E-2</v>
      </c>
      <c r="G18" s="185"/>
      <c r="H18" s="341">
        <v>-316.14599999999996</v>
      </c>
      <c r="I18" s="81">
        <v>-284.63400000000001</v>
      </c>
      <c r="J18" s="81">
        <v>-31.511999999999944</v>
      </c>
      <c r="K18" s="185">
        <v>0.11071059676637351</v>
      </c>
    </row>
    <row r="19" spans="1:11">
      <c r="A19" s="85"/>
      <c r="B19" s="135" t="s">
        <v>468</v>
      </c>
      <c r="C19" s="341">
        <v>6.02</v>
      </c>
      <c r="D19" s="81">
        <v>-5.0659999999999998</v>
      </c>
      <c r="E19" s="81">
        <v>11.085999999999999</v>
      </c>
      <c r="F19" s="185">
        <v>-2.188314251875247</v>
      </c>
      <c r="G19" s="185"/>
      <c r="H19" s="341">
        <v>-0.10300000000000065</v>
      </c>
      <c r="I19" s="81">
        <v>0.10299999999999976</v>
      </c>
      <c r="J19" s="81">
        <v>-0.20600000000000041</v>
      </c>
      <c r="K19" s="185">
        <v>-2.0000000000000089</v>
      </c>
    </row>
    <row r="20" spans="1:11">
      <c r="A20" s="85"/>
      <c r="B20" s="355" t="s">
        <v>76</v>
      </c>
      <c r="C20" s="351">
        <v>-244.93899999999999</v>
      </c>
      <c r="D20" s="352">
        <v>-193.13399999999999</v>
      </c>
      <c r="E20" s="352">
        <v>-51.805000000000007</v>
      </c>
      <c r="F20" s="283">
        <v>0.26823345449273561</v>
      </c>
      <c r="G20" s="185"/>
      <c r="H20" s="351">
        <v>-73.466999999999985</v>
      </c>
      <c r="I20" s="352">
        <v>-56.845999999999975</v>
      </c>
      <c r="J20" s="352">
        <v>-16.621000000000009</v>
      </c>
      <c r="K20" s="283">
        <v>0.29238644759525756</v>
      </c>
    </row>
    <row r="21" spans="1:11">
      <c r="A21" s="85"/>
      <c r="B21" s="343" t="s">
        <v>77</v>
      </c>
      <c r="C21" s="353">
        <v>1950.6880000000003</v>
      </c>
      <c r="D21" s="354">
        <v>1968.7779999999982</v>
      </c>
      <c r="E21" s="354">
        <v>-18.08999999999817</v>
      </c>
      <c r="F21" s="346">
        <v>-9.188440748524207E-3</v>
      </c>
      <c r="G21" s="186"/>
      <c r="H21" s="353">
        <v>639.52400000000057</v>
      </c>
      <c r="I21" s="354">
        <v>597.75999999999988</v>
      </c>
      <c r="J21" s="354">
        <v>41.764000000000692</v>
      </c>
      <c r="K21" s="346">
        <v>6.9867505353320203E-2</v>
      </c>
    </row>
    <row r="22" spans="1:11">
      <c r="A22" s="85"/>
      <c r="B22" s="343" t="s">
        <v>78</v>
      </c>
      <c r="C22" s="353">
        <v>-573.63200000000006</v>
      </c>
      <c r="D22" s="354">
        <v>-628.99</v>
      </c>
      <c r="E22" s="354">
        <v>55.357999999999947</v>
      </c>
      <c r="F22" s="346">
        <v>-8.8010938170718034E-2</v>
      </c>
      <c r="G22" s="186"/>
      <c r="H22" s="353">
        <v>-206.64699999999988</v>
      </c>
      <c r="I22" s="354">
        <v>-92.175000000000026</v>
      </c>
      <c r="J22" s="354">
        <v>-114.47199999999985</v>
      </c>
      <c r="K22" s="346">
        <v>1.2418985625169494</v>
      </c>
    </row>
    <row r="23" spans="1:11">
      <c r="A23" s="85"/>
      <c r="B23" s="135" t="s">
        <v>79</v>
      </c>
      <c r="C23" s="341">
        <v>279.69900000000001</v>
      </c>
      <c r="D23" s="81">
        <v>334.99599999999998</v>
      </c>
      <c r="E23" s="81">
        <v>-55.296999999999969</v>
      </c>
      <c r="F23" s="185">
        <v>-0.16506764259871753</v>
      </c>
      <c r="G23" s="185"/>
      <c r="H23" s="341">
        <v>89.249000000000024</v>
      </c>
      <c r="I23" s="81">
        <v>110.23599999999999</v>
      </c>
      <c r="J23" s="81">
        <v>-20.986999999999966</v>
      </c>
      <c r="K23" s="185">
        <v>-0.19038245219347549</v>
      </c>
    </row>
    <row r="24" spans="1:11">
      <c r="A24" s="85"/>
      <c r="B24" s="141" t="s">
        <v>80</v>
      </c>
      <c r="C24" s="341">
        <v>-962.52599999999995</v>
      </c>
      <c r="D24" s="81">
        <v>-1178.654</v>
      </c>
      <c r="E24" s="81">
        <v>216.12800000000004</v>
      </c>
      <c r="F24" s="185">
        <v>-0.18336848642604198</v>
      </c>
      <c r="G24" s="185"/>
      <c r="H24" s="341">
        <v>-330.77799999999991</v>
      </c>
      <c r="I24" s="81">
        <v>-281.16800000000001</v>
      </c>
      <c r="J24" s="81">
        <v>-49.6099999999999</v>
      </c>
      <c r="K24" s="185">
        <v>0.17644255391794195</v>
      </c>
    </row>
    <row r="25" spans="1:11">
      <c r="A25" s="85"/>
      <c r="B25" s="141" t="s">
        <v>81</v>
      </c>
      <c r="C25" s="341">
        <v>127.121</v>
      </c>
      <c r="D25" s="81">
        <v>288.375</v>
      </c>
      <c r="E25" s="81">
        <v>-161.25400000000002</v>
      </c>
      <c r="F25" s="185">
        <v>-0.55918162115301251</v>
      </c>
      <c r="G25" s="185"/>
      <c r="H25" s="341">
        <v>29.021000000000001</v>
      </c>
      <c r="I25" s="81">
        <v>75.217999999999989</v>
      </c>
      <c r="J25" s="81">
        <v>-46.196999999999989</v>
      </c>
      <c r="K25" s="185">
        <v>-0.61417479858544488</v>
      </c>
    </row>
    <row r="26" spans="1:11">
      <c r="A26" s="85"/>
      <c r="B26" s="355" t="s">
        <v>82</v>
      </c>
      <c r="C26" s="351">
        <v>-17.925999999999998</v>
      </c>
      <c r="D26" s="352">
        <v>-73.706999999999994</v>
      </c>
      <c r="E26" s="352">
        <v>55.780999999999992</v>
      </c>
      <c r="F26" s="283">
        <v>-0.75679379163444449</v>
      </c>
      <c r="G26" s="185"/>
      <c r="H26" s="351">
        <v>5.8610000000000007</v>
      </c>
      <c r="I26" s="352">
        <v>3.5390000000000015</v>
      </c>
      <c r="J26" s="352">
        <v>2.3219999999999992</v>
      </c>
      <c r="K26" s="283">
        <v>0.65611754732975358</v>
      </c>
    </row>
    <row r="27" spans="1:11">
      <c r="A27" s="85"/>
      <c r="B27" s="343" t="s">
        <v>83</v>
      </c>
      <c r="C27" s="353">
        <v>-1.226</v>
      </c>
      <c r="D27" s="354">
        <v>3.694</v>
      </c>
      <c r="E27" s="354">
        <v>-4.92</v>
      </c>
      <c r="F27" s="346">
        <v>-1.3318895506226314</v>
      </c>
      <c r="G27" s="186"/>
      <c r="H27" s="353">
        <v>0.44699999999999984</v>
      </c>
      <c r="I27" s="354">
        <v>2.302</v>
      </c>
      <c r="J27" s="354">
        <v>-1.8550000000000002</v>
      </c>
      <c r="K27" s="346">
        <v>-0.80582102519548227</v>
      </c>
    </row>
    <row r="28" spans="1:11">
      <c r="A28" s="85"/>
      <c r="B28" s="318" t="s">
        <v>84</v>
      </c>
      <c r="C28" s="351">
        <v>0.92200000000000004</v>
      </c>
      <c r="D28" s="352">
        <v>3.8010000000000002</v>
      </c>
      <c r="E28" s="352">
        <v>-2.879</v>
      </c>
      <c r="F28" s="283">
        <v>-0.75743225466982378</v>
      </c>
      <c r="G28" s="185"/>
      <c r="H28" s="351">
        <v>0.36499999999999999</v>
      </c>
      <c r="I28" s="352">
        <v>2.4020000000000001</v>
      </c>
      <c r="J28" s="352">
        <v>-2.0369999999999999</v>
      </c>
      <c r="K28" s="283">
        <v>-0.84804329725228977</v>
      </c>
    </row>
    <row r="29" spans="1:11">
      <c r="A29" s="85"/>
      <c r="B29" s="318" t="s">
        <v>464</v>
      </c>
      <c r="C29" s="351">
        <v>-2.1480000000000001</v>
      </c>
      <c r="D29" s="373">
        <v>-0.107</v>
      </c>
      <c r="E29" s="352">
        <v>-2.0409999999999999</v>
      </c>
      <c r="F29" s="283" t="s">
        <v>483</v>
      </c>
      <c r="G29" s="185"/>
      <c r="H29" s="351">
        <v>8.1999999999999851E-2</v>
      </c>
      <c r="I29" s="373">
        <v>-9.9999999999999992E-2</v>
      </c>
      <c r="J29" s="352">
        <v>0.18199999999999983</v>
      </c>
      <c r="K29" s="283">
        <v>-1.8199999999999985</v>
      </c>
    </row>
    <row r="30" spans="1:11">
      <c r="A30" s="85"/>
      <c r="B30" s="343" t="s">
        <v>85</v>
      </c>
      <c r="C30" s="353">
        <v>1375.8300000000002</v>
      </c>
      <c r="D30" s="354">
        <v>1343.4819999999982</v>
      </c>
      <c r="E30" s="354">
        <v>32.348000000002003</v>
      </c>
      <c r="F30" s="346">
        <v>2.4077732340293423E-2</v>
      </c>
      <c r="G30" s="186"/>
      <c r="H30" s="353">
        <v>433.32400000000069</v>
      </c>
      <c r="I30" s="354">
        <v>507.88699999999989</v>
      </c>
      <c r="J30" s="354">
        <v>-74.562999999999192</v>
      </c>
      <c r="K30" s="346">
        <v>-0.14681021565820584</v>
      </c>
    </row>
    <row r="31" spans="1:11">
      <c r="A31" s="85"/>
      <c r="B31" s="318" t="s">
        <v>86</v>
      </c>
      <c r="C31" s="351">
        <v>-445.51600000000002</v>
      </c>
      <c r="D31" s="352">
        <v>-485.983</v>
      </c>
      <c r="E31" s="352">
        <v>40.466999999999985</v>
      </c>
      <c r="F31" s="283">
        <v>-8.3268344777492231E-2</v>
      </c>
      <c r="G31" s="185"/>
      <c r="H31" s="351">
        <v>-132.88100000000003</v>
      </c>
      <c r="I31" s="352">
        <v>-128.339</v>
      </c>
      <c r="J31" s="352">
        <v>-4.54200000000003</v>
      </c>
      <c r="K31" s="283">
        <v>3.5390645088398953E-2</v>
      </c>
    </row>
    <row r="32" spans="1:11">
      <c r="A32" s="85"/>
      <c r="B32" s="343" t="s">
        <v>87</v>
      </c>
      <c r="C32" s="347">
        <v>930.31400000000008</v>
      </c>
      <c r="D32" s="348">
        <v>857.4989999999982</v>
      </c>
      <c r="E32" s="348">
        <v>72.815000000001874</v>
      </c>
      <c r="F32" s="350">
        <v>8.4915550921927707E-2</v>
      </c>
      <c r="G32" s="185"/>
      <c r="H32" s="347">
        <v>300.44300000000067</v>
      </c>
      <c r="I32" s="348">
        <v>379.54799999999989</v>
      </c>
      <c r="J32" s="348">
        <v>-79.104999999999222</v>
      </c>
      <c r="K32" s="350">
        <v>-0.20841896150157357</v>
      </c>
    </row>
    <row r="33" spans="1:11">
      <c r="A33" s="85"/>
      <c r="B33" s="318" t="s">
        <v>88</v>
      </c>
      <c r="C33" s="319">
        <v>0</v>
      </c>
      <c r="D33" s="648">
        <v>1888.107</v>
      </c>
      <c r="E33" s="648">
        <v>-1888.107</v>
      </c>
      <c r="F33" s="649">
        <v>-1</v>
      </c>
      <c r="G33" s="185"/>
      <c r="H33" s="319">
        <v>0</v>
      </c>
      <c r="I33" s="648">
        <v>-114.21900000000005</v>
      </c>
      <c r="J33" s="648">
        <v>114.21900000000005</v>
      </c>
      <c r="K33" s="649">
        <v>-1</v>
      </c>
    </row>
    <row r="34" spans="1:11">
      <c r="A34" s="85"/>
      <c r="B34" s="343" t="s">
        <v>89</v>
      </c>
      <c r="C34" s="347">
        <v>930.31400000000008</v>
      </c>
      <c r="D34" s="348">
        <v>2745.6059999999979</v>
      </c>
      <c r="E34" s="348">
        <v>-1815.2919999999999</v>
      </c>
      <c r="F34" s="349">
        <v>-0.66116259944070599</v>
      </c>
      <c r="G34" s="185"/>
      <c r="H34" s="347">
        <v>300.44300000000067</v>
      </c>
      <c r="I34" s="348">
        <v>265.32900000000001</v>
      </c>
      <c r="J34" s="348">
        <v>35.414000000000001</v>
      </c>
      <c r="K34" s="349">
        <v>0.13234135733372776</v>
      </c>
    </row>
    <row r="35" spans="1:11">
      <c r="A35" s="85"/>
      <c r="B35" s="343" t="s">
        <v>90</v>
      </c>
      <c r="C35" s="344">
        <v>641.42100000000005</v>
      </c>
      <c r="D35" s="345">
        <v>2465.5529999999999</v>
      </c>
      <c r="E35" s="345">
        <v>-1824.1319999999998</v>
      </c>
      <c r="F35" s="346">
        <v>-0.73984700389730007</v>
      </c>
      <c r="G35" s="186"/>
      <c r="H35" s="344">
        <v>209.26000000000005</v>
      </c>
      <c r="I35" s="345">
        <v>175.81700000000001</v>
      </c>
      <c r="J35" s="345">
        <v>33.743000000000038</v>
      </c>
      <c r="K35" s="346">
        <v>0.19021482564257175</v>
      </c>
    </row>
    <row r="36" spans="1:11">
      <c r="A36" s="85"/>
      <c r="B36" s="362" t="s">
        <v>91</v>
      </c>
      <c r="C36" s="646">
        <v>288.89299999999997</v>
      </c>
      <c r="D36" s="647">
        <v>280.053</v>
      </c>
      <c r="E36" s="647">
        <v>8.839999999999975</v>
      </c>
      <c r="F36" s="393">
        <v>3.1565453681981603E-2</v>
      </c>
      <c r="G36" s="185"/>
      <c r="H36" s="646">
        <v>91.182999999999964</v>
      </c>
      <c r="I36" s="647">
        <v>89.512</v>
      </c>
      <c r="J36" s="647">
        <v>1.6709999999999638</v>
      </c>
      <c r="K36" s="393">
        <v>1.8667888104387798E-2</v>
      </c>
    </row>
    <row r="37" spans="1:11" ht="14.25" customHeight="1">
      <c r="A37" s="86"/>
      <c r="B37" s="356"/>
      <c r="C37" s="352"/>
      <c r="D37" s="352"/>
      <c r="E37" s="352"/>
      <c r="F37" s="283"/>
      <c r="G37" s="185"/>
      <c r="H37" s="352"/>
      <c r="I37" s="352"/>
      <c r="J37" s="352"/>
      <c r="K37" s="283"/>
    </row>
    <row r="38" spans="1:11">
      <c r="A38" s="86"/>
      <c r="B38" s="357" t="s">
        <v>92</v>
      </c>
      <c r="C38" s="358">
        <v>5.9789491097549229E-3</v>
      </c>
      <c r="D38" s="359">
        <v>5.7508075371814791E-3</v>
      </c>
      <c r="E38" s="359">
        <v>2.281415725734438E-4</v>
      </c>
      <c r="F38" s="360">
        <v>3.9671223753952711E-2</v>
      </c>
      <c r="G38" s="342"/>
      <c r="H38" s="358">
        <v>1.950598578324244E-3</v>
      </c>
      <c r="I38" s="359">
        <v>2.7049897236098956E-3</v>
      </c>
      <c r="J38" s="359">
        <v>-7.5439114528565165E-4</v>
      </c>
      <c r="K38" s="360">
        <v>-0.27888872874492565</v>
      </c>
    </row>
    <row r="39" spans="1:11">
      <c r="A39" s="86"/>
      <c r="B39" s="357" t="s">
        <v>93</v>
      </c>
      <c r="C39" s="358">
        <v>0</v>
      </c>
      <c r="D39" s="359">
        <v>1.7231626542495524E-2</v>
      </c>
      <c r="E39" s="359">
        <v>-1.7231626542495524E-2</v>
      </c>
      <c r="F39" s="361">
        <v>-1</v>
      </c>
      <c r="G39" s="189"/>
      <c r="H39" s="358">
        <v>0</v>
      </c>
      <c r="I39" s="359">
        <v>-1.0661271185121446E-3</v>
      </c>
      <c r="J39" s="359">
        <v>1.0661271185121446E-3</v>
      </c>
      <c r="K39" s="361">
        <v>-1</v>
      </c>
    </row>
    <row r="40" spans="1:11">
      <c r="A40" s="86"/>
      <c r="B40" s="357" t="s">
        <v>94</v>
      </c>
      <c r="C40" s="358">
        <v>5.9789491097549229E-3</v>
      </c>
      <c r="D40" s="359">
        <v>2.2982434079677004E-2</v>
      </c>
      <c r="E40" s="359">
        <v>-1.7003484969922079E-2</v>
      </c>
      <c r="F40" s="361">
        <v>-0.73984700275755344</v>
      </c>
      <c r="G40" s="189"/>
      <c r="H40" s="358">
        <v>1.950598578324244E-3</v>
      </c>
      <c r="I40" s="359">
        <v>1.638862605097751E-3</v>
      </c>
      <c r="J40" s="359">
        <v>3.1173597322649294E-4</v>
      </c>
      <c r="K40" s="361">
        <v>0.19021483085697666</v>
      </c>
    </row>
    <row r="41" spans="1:11">
      <c r="A41" s="86"/>
      <c r="C41" s="111"/>
      <c r="D41" s="111"/>
      <c r="E41" s="111"/>
      <c r="F41" s="111"/>
      <c r="G41" s="111"/>
      <c r="J41" s="140"/>
    </row>
    <row r="42" spans="1:11" ht="43.5" customHeight="1">
      <c r="A42" s="86"/>
      <c r="B42" s="846" t="s">
        <v>473</v>
      </c>
      <c r="C42" s="846"/>
      <c r="D42" s="846"/>
      <c r="E42" s="846"/>
      <c r="F42" s="846"/>
      <c r="G42" s="846"/>
      <c r="H42" s="846"/>
      <c r="I42" s="846"/>
      <c r="J42" s="846"/>
      <c r="K42" s="846"/>
    </row>
    <row r="43" spans="1:11" ht="23.25" customHeight="1">
      <c r="A43" s="86"/>
      <c r="B43" s="846" t="s">
        <v>467</v>
      </c>
      <c r="C43" s="846"/>
      <c r="D43" s="846"/>
      <c r="E43" s="846"/>
      <c r="F43" s="846"/>
      <c r="G43" s="846"/>
    </row>
    <row r="44" spans="1:11">
      <c r="C44" s="111"/>
      <c r="D44" s="111"/>
      <c r="E44" s="111"/>
      <c r="F44" s="111"/>
      <c r="G44" s="111"/>
    </row>
    <row r="45" spans="1:11" ht="14.25">
      <c r="B45" s="114"/>
      <c r="C45" s="77"/>
      <c r="D45" s="78"/>
      <c r="E45" s="78"/>
      <c r="F45" s="78"/>
      <c r="G45" s="78"/>
    </row>
    <row r="46" spans="1:11" ht="14.25">
      <c r="B46" s="114"/>
      <c r="C46" s="77"/>
      <c r="D46" s="78"/>
      <c r="E46" s="78"/>
      <c r="F46" s="78"/>
      <c r="G46" s="190"/>
    </row>
    <row r="47" spans="1:11" ht="14.25">
      <c r="B47" s="114"/>
      <c r="C47" s="77"/>
      <c r="D47" s="78"/>
      <c r="E47" s="78"/>
      <c r="F47" s="78"/>
      <c r="G47" s="190"/>
    </row>
    <row r="48" spans="1:11" ht="14.25">
      <c r="B48" s="114"/>
      <c r="C48" s="77"/>
      <c r="D48" s="78"/>
      <c r="E48" s="78"/>
      <c r="F48" s="78"/>
      <c r="G48" s="190"/>
      <c r="H48" s="77"/>
    </row>
    <row r="49" spans="2:7" s="100" customFormat="1" ht="6" customHeight="1">
      <c r="C49" s="77"/>
      <c r="D49" s="78"/>
      <c r="E49" s="78"/>
      <c r="F49" s="78"/>
      <c r="G49" s="190"/>
    </row>
    <row r="50" spans="2:7" s="100" customFormat="1" ht="18" hidden="1" customHeight="1">
      <c r="B50" s="115" t="s">
        <v>95</v>
      </c>
      <c r="C50" s="77"/>
      <c r="D50" s="78"/>
      <c r="E50" s="78"/>
      <c r="F50" s="78"/>
      <c r="G50" s="190"/>
    </row>
    <row r="51" spans="2:7" ht="6" customHeight="1">
      <c r="C51" s="77"/>
      <c r="D51" s="78"/>
      <c r="E51" s="78"/>
      <c r="F51" s="78"/>
      <c r="G51" s="190"/>
    </row>
    <row r="52" spans="2:7" ht="14.25">
      <c r="C52" s="77"/>
      <c r="D52" s="78"/>
      <c r="E52" s="78"/>
      <c r="F52" s="78"/>
      <c r="G52" s="190"/>
    </row>
    <row r="53" spans="2:7" ht="14.25">
      <c r="C53" s="77"/>
      <c r="D53" s="78"/>
      <c r="E53" s="78"/>
      <c r="F53" s="78"/>
      <c r="G53" s="190"/>
    </row>
    <row r="54" spans="2:7" ht="14.25">
      <c r="C54" s="77"/>
      <c r="D54" s="78"/>
      <c r="E54" s="78"/>
      <c r="F54" s="78"/>
      <c r="G54" s="190"/>
    </row>
    <row r="55" spans="2:7" ht="14.25">
      <c r="C55" s="77"/>
      <c r="D55" s="78"/>
      <c r="E55" s="78"/>
      <c r="F55" s="78"/>
      <c r="G55" s="190"/>
    </row>
    <row r="56" spans="2:7" ht="14.25">
      <c r="C56" s="77"/>
      <c r="D56" s="78"/>
      <c r="E56" s="78"/>
      <c r="F56" s="78"/>
      <c r="G56" s="190"/>
    </row>
    <row r="57" spans="2:7" ht="14.25">
      <c r="C57" s="77"/>
      <c r="D57" s="78"/>
      <c r="E57" s="78"/>
      <c r="F57" s="78"/>
      <c r="G57" s="190"/>
    </row>
    <row r="58" spans="2:7" ht="14.25">
      <c r="C58" s="77"/>
      <c r="D58" s="78"/>
      <c r="E58" s="78"/>
      <c r="F58" s="78"/>
      <c r="G58" s="190"/>
    </row>
    <row r="59" spans="2:7" ht="14.25">
      <c r="C59" s="77"/>
      <c r="D59" s="78"/>
      <c r="E59" s="78"/>
      <c r="F59" s="78"/>
      <c r="G59" s="190"/>
    </row>
    <row r="60" spans="2:7" ht="14.25">
      <c r="C60" s="77"/>
      <c r="D60" s="78"/>
      <c r="E60" s="78"/>
      <c r="F60" s="78"/>
      <c r="G60" s="190"/>
    </row>
    <row r="61" spans="2:7" ht="14.25">
      <c r="C61" s="77"/>
      <c r="D61" s="78"/>
      <c r="E61" s="78"/>
      <c r="F61" s="78"/>
      <c r="G61" s="190"/>
    </row>
    <row r="62" spans="2:7">
      <c r="C62" s="111"/>
      <c r="D62" s="111"/>
      <c r="E62" s="111"/>
      <c r="F62" s="111"/>
      <c r="G62" s="140"/>
    </row>
    <row r="63" spans="2:7">
      <c r="C63" s="111"/>
      <c r="D63" s="111"/>
      <c r="E63" s="111"/>
      <c r="F63" s="111"/>
      <c r="G63" s="140"/>
    </row>
    <row r="64" spans="2:7">
      <c r="C64" s="111"/>
      <c r="D64" s="111"/>
      <c r="E64" s="111"/>
      <c r="F64" s="111"/>
      <c r="G64" s="140"/>
    </row>
    <row r="65" spans="3:7">
      <c r="C65" s="111"/>
      <c r="D65" s="111"/>
      <c r="E65" s="111"/>
      <c r="F65" s="111"/>
      <c r="G65" s="140"/>
    </row>
    <row r="66" spans="3:7">
      <c r="C66" s="111"/>
      <c r="D66" s="111"/>
      <c r="E66" s="111"/>
      <c r="F66" s="111"/>
      <c r="G66" s="140"/>
    </row>
    <row r="67" spans="3:7">
      <c r="C67" s="111"/>
      <c r="D67" s="111"/>
      <c r="E67" s="111"/>
      <c r="F67" s="111"/>
      <c r="G67" s="140"/>
    </row>
    <row r="68" spans="3:7">
      <c r="C68" s="111"/>
      <c r="D68" s="111"/>
      <c r="E68" s="111"/>
      <c r="F68" s="111"/>
      <c r="G68" s="140"/>
    </row>
    <row r="69" spans="3:7">
      <c r="C69" s="111"/>
      <c r="D69" s="111"/>
      <c r="E69" s="111"/>
      <c r="F69" s="111"/>
      <c r="G69" s="140"/>
    </row>
    <row r="70" spans="3:7">
      <c r="C70" s="111"/>
      <c r="D70" s="111"/>
      <c r="E70" s="111"/>
      <c r="F70" s="111"/>
      <c r="G70" s="140"/>
    </row>
    <row r="71" spans="3:7">
      <c r="C71" s="111"/>
      <c r="D71" s="111"/>
      <c r="E71" s="111"/>
      <c r="F71" s="111"/>
      <c r="G71" s="140"/>
    </row>
    <row r="72" spans="3:7">
      <c r="C72" s="111"/>
      <c r="D72" s="111"/>
      <c r="E72" s="111"/>
      <c r="F72" s="111"/>
      <c r="G72" s="140"/>
    </row>
    <row r="73" spans="3:7">
      <c r="C73" s="111"/>
      <c r="D73" s="111"/>
      <c r="E73" s="111"/>
      <c r="F73" s="111"/>
      <c r="G73" s="140"/>
    </row>
    <row r="74" spans="3:7">
      <c r="C74" s="111"/>
      <c r="D74" s="111"/>
      <c r="E74" s="111"/>
      <c r="F74" s="111"/>
      <c r="G74" s="140"/>
    </row>
    <row r="75" spans="3:7">
      <c r="C75" s="111"/>
      <c r="D75" s="111"/>
      <c r="E75" s="111"/>
      <c r="F75" s="111"/>
      <c r="G75" s="140"/>
    </row>
    <row r="76" spans="3:7">
      <c r="C76" s="111"/>
      <c r="D76" s="111"/>
      <c r="E76" s="111"/>
      <c r="F76" s="111"/>
      <c r="G76" s="140"/>
    </row>
    <row r="77" spans="3:7">
      <c r="C77" s="111"/>
      <c r="D77" s="111"/>
      <c r="E77" s="111"/>
      <c r="F77" s="111"/>
      <c r="G77" s="140"/>
    </row>
    <row r="78" spans="3:7">
      <c r="C78" s="111"/>
      <c r="D78" s="111"/>
      <c r="E78" s="111"/>
      <c r="F78" s="111"/>
      <c r="G78" s="140"/>
    </row>
    <row r="79" spans="3:7">
      <c r="C79" s="111"/>
      <c r="D79" s="111"/>
      <c r="E79" s="111"/>
      <c r="F79" s="111"/>
      <c r="G79" s="140"/>
    </row>
    <row r="80" spans="3:7">
      <c r="C80" s="111"/>
      <c r="D80" s="111"/>
      <c r="E80" s="111"/>
      <c r="F80" s="111"/>
      <c r="G80" s="140"/>
    </row>
  </sheetData>
  <mergeCells count="5">
    <mergeCell ref="B43:G43"/>
    <mergeCell ref="C3:F3"/>
    <mergeCell ref="B3:B4"/>
    <mergeCell ref="H3:K3"/>
    <mergeCell ref="B42:K42"/>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5"/>
  <sheetViews>
    <sheetView showGridLines="0" topLeftCell="A40" zoomScale="98" zoomScaleNormal="98" workbookViewId="0">
      <selection activeCell="B78" sqref="B78"/>
    </sheetView>
  </sheetViews>
  <sheetFormatPr baseColWidth="10" defaultColWidth="11.42578125" defaultRowHeight="12.75"/>
  <cols>
    <col min="1" max="1" width="9.28515625" style="100" customWidth="1"/>
    <col min="2" max="2" width="65.85546875" style="100" customWidth="1"/>
    <col min="3" max="4" width="17.140625" style="100" customWidth="1"/>
    <col min="5" max="5" width="13.7109375" style="100" customWidth="1"/>
    <col min="6" max="6" width="11.42578125" style="100"/>
    <col min="7" max="7" width="2" style="100" customWidth="1"/>
    <col min="8" max="10" width="13.7109375" style="100" customWidth="1"/>
    <col min="11" max="16384" width="11.42578125" style="100"/>
  </cols>
  <sheetData>
    <row r="1" spans="1:11">
      <c r="A1" s="86"/>
      <c r="B1" s="86"/>
      <c r="C1" s="86"/>
      <c r="D1" s="86"/>
      <c r="E1" s="86"/>
      <c r="F1" s="86"/>
      <c r="G1" s="86"/>
    </row>
    <row r="2" spans="1:11">
      <c r="A2" s="86"/>
      <c r="B2" s="853"/>
      <c r="C2" s="853"/>
      <c r="D2" s="853"/>
      <c r="E2" s="853"/>
      <c r="F2" s="853"/>
      <c r="G2" s="86"/>
    </row>
    <row r="3" spans="1:11" ht="20.25" customHeight="1">
      <c r="A3" s="86"/>
      <c r="B3" s="851" t="s">
        <v>96</v>
      </c>
      <c r="C3" s="850" t="s">
        <v>11</v>
      </c>
      <c r="D3" s="850"/>
      <c r="E3" s="850"/>
      <c r="F3" s="850"/>
      <c r="G3" s="86"/>
      <c r="H3" s="850" t="s">
        <v>12</v>
      </c>
      <c r="I3" s="850"/>
      <c r="J3" s="850"/>
      <c r="K3" s="850"/>
    </row>
    <row r="4" spans="1:11" ht="20.25" customHeight="1">
      <c r="A4" s="86"/>
      <c r="B4" s="852"/>
      <c r="C4" s="375" t="s">
        <v>480</v>
      </c>
      <c r="D4" s="376" t="s">
        <v>481</v>
      </c>
      <c r="E4" s="377" t="s">
        <v>62</v>
      </c>
      <c r="F4" s="377" t="s">
        <v>2</v>
      </c>
      <c r="G4" s="86"/>
      <c r="H4" s="375" t="s">
        <v>471</v>
      </c>
      <c r="I4" s="376" t="s">
        <v>472</v>
      </c>
      <c r="J4" s="377" t="s">
        <v>62</v>
      </c>
      <c r="K4" s="377" t="s">
        <v>2</v>
      </c>
    </row>
    <row r="5" spans="1:11">
      <c r="A5" s="86"/>
      <c r="B5" s="378"/>
      <c r="C5" s="379"/>
      <c r="D5" s="380"/>
      <c r="E5" s="380"/>
      <c r="F5" s="380"/>
      <c r="G5" s="86"/>
      <c r="H5" s="379"/>
      <c r="I5" s="380"/>
      <c r="J5" s="380"/>
      <c r="K5" s="380"/>
    </row>
    <row r="6" spans="1:11">
      <c r="A6" s="86"/>
      <c r="B6" s="381" t="s">
        <v>97</v>
      </c>
      <c r="C6" s="382"/>
      <c r="D6" s="382"/>
      <c r="E6" s="382"/>
      <c r="F6" s="383"/>
      <c r="G6" s="86"/>
      <c r="H6" s="382"/>
      <c r="I6" s="382"/>
      <c r="J6" s="382"/>
      <c r="K6" s="383"/>
    </row>
    <row r="7" spans="1:11">
      <c r="A7" s="86"/>
      <c r="B7" s="94" t="s">
        <v>5</v>
      </c>
      <c r="C7" s="374">
        <v>36.707000000000001</v>
      </c>
      <c r="D7" s="205">
        <v>41.936</v>
      </c>
      <c r="E7" s="205">
        <v>-5.2289999999999992</v>
      </c>
      <c r="F7" s="185">
        <v>-0.12469000381533768</v>
      </c>
      <c r="G7" s="205"/>
      <c r="H7" s="374">
        <v>9.3160000000000025</v>
      </c>
      <c r="I7" s="205">
        <v>18.715</v>
      </c>
      <c r="J7" s="205">
        <v>-9.3989999999999974</v>
      </c>
      <c r="K7" s="185">
        <v>-0.50221747261554883</v>
      </c>
    </row>
    <row r="8" spans="1:11">
      <c r="A8" s="86"/>
      <c r="B8" s="94" t="s">
        <v>6</v>
      </c>
      <c r="C8" s="374">
        <v>965.76400000000001</v>
      </c>
      <c r="D8" s="205">
        <v>867.95600000000002</v>
      </c>
      <c r="E8" s="205">
        <v>97.807999999999993</v>
      </c>
      <c r="F8" s="185">
        <v>0.11268773993151715</v>
      </c>
      <c r="G8" s="205"/>
      <c r="H8" s="374">
        <v>358.14400000000001</v>
      </c>
      <c r="I8" s="205">
        <v>294.63700000000006</v>
      </c>
      <c r="J8" s="205">
        <v>63.506999999999948</v>
      </c>
      <c r="K8" s="185">
        <v>0.21554319382833764</v>
      </c>
    </row>
    <row r="9" spans="1:11">
      <c r="A9" s="86"/>
      <c r="B9" s="94" t="s">
        <v>7</v>
      </c>
      <c r="C9" s="374">
        <v>1222.5830000000001</v>
      </c>
      <c r="D9" s="205">
        <v>1360.135</v>
      </c>
      <c r="E9" s="205">
        <v>-137.55199999999991</v>
      </c>
      <c r="F9" s="185">
        <v>-0.10113113771794702</v>
      </c>
      <c r="G9" s="205"/>
      <c r="H9" s="374">
        <v>428.60800000000006</v>
      </c>
      <c r="I9" s="205">
        <v>458.26300000000003</v>
      </c>
      <c r="J9" s="205">
        <v>-29.654999999999973</v>
      </c>
      <c r="K9" s="185">
        <v>-6.4711748493768817E-2</v>
      </c>
    </row>
    <row r="10" spans="1:11">
      <c r="A10" s="86"/>
      <c r="B10" s="387" t="s">
        <v>44</v>
      </c>
      <c r="C10" s="388">
        <v>253.054</v>
      </c>
      <c r="D10" s="389">
        <v>255.43899999999999</v>
      </c>
      <c r="E10" s="389">
        <v>-2.3849999999999909</v>
      </c>
      <c r="F10" s="283">
        <v>-9.3368671189598684E-3</v>
      </c>
      <c r="G10" s="205"/>
      <c r="H10" s="388">
        <v>88.460000000000008</v>
      </c>
      <c r="I10" s="389">
        <v>92.066999999999979</v>
      </c>
      <c r="J10" s="389">
        <v>-3.6069999999999709</v>
      </c>
      <c r="K10" s="283">
        <v>-3.9177989942107083E-2</v>
      </c>
    </row>
    <row r="11" spans="1:11" s="168" customFormat="1">
      <c r="A11" s="144"/>
      <c r="B11" s="384" t="s">
        <v>98</v>
      </c>
      <c r="C11" s="385">
        <v>2478.1080000000002</v>
      </c>
      <c r="D11" s="386">
        <v>2525.4659999999999</v>
      </c>
      <c r="E11" s="386">
        <v>-47.357999999999905</v>
      </c>
      <c r="F11" s="346">
        <v>1.8752182765477632E-2</v>
      </c>
      <c r="G11" s="215"/>
      <c r="H11" s="385">
        <v>884.52800000000013</v>
      </c>
      <c r="I11" s="386">
        <v>863.68200000000002</v>
      </c>
      <c r="J11" s="386">
        <v>20.846000000000004</v>
      </c>
      <c r="K11" s="346">
        <v>2.4136198276680565E-2</v>
      </c>
    </row>
    <row r="12" spans="1:11">
      <c r="A12" s="85"/>
      <c r="B12" s="380"/>
      <c r="C12" s="392"/>
      <c r="D12" s="401"/>
      <c r="E12" s="401"/>
      <c r="F12" s="402"/>
      <c r="G12" s="205"/>
      <c r="H12" s="392"/>
      <c r="I12" s="401"/>
      <c r="J12" s="401"/>
      <c r="K12" s="402"/>
    </row>
    <row r="13" spans="1:11">
      <c r="A13" s="86"/>
      <c r="B13" s="397" t="s">
        <v>99</v>
      </c>
      <c r="C13" s="398"/>
      <c r="D13" s="398"/>
      <c r="E13" s="398"/>
      <c r="F13" s="399"/>
      <c r="G13" s="215"/>
      <c r="H13" s="398"/>
      <c r="I13" s="398"/>
      <c r="J13" s="398"/>
      <c r="K13" s="399"/>
    </row>
    <row r="14" spans="1:11">
      <c r="A14" s="86"/>
      <c r="B14" s="94" t="s">
        <v>5</v>
      </c>
      <c r="C14" s="374">
        <v>1133.674</v>
      </c>
      <c r="D14" s="205">
        <v>1013.279</v>
      </c>
      <c r="E14" s="205">
        <v>120.39499999999998</v>
      </c>
      <c r="F14" s="185">
        <v>0.11881722605521272</v>
      </c>
      <c r="G14" s="205"/>
      <c r="H14" s="374">
        <v>275.08399999999995</v>
      </c>
      <c r="I14" s="205">
        <v>430.47500000000002</v>
      </c>
      <c r="J14" s="205">
        <v>-155.39100000000008</v>
      </c>
      <c r="K14" s="185">
        <v>-0.36097566641500689</v>
      </c>
    </row>
    <row r="15" spans="1:11">
      <c r="A15" s="86"/>
      <c r="B15" s="94" t="s">
        <v>6</v>
      </c>
      <c r="C15" s="374">
        <v>5314.8609999999999</v>
      </c>
      <c r="D15" s="205">
        <v>5274.8879999999999</v>
      </c>
      <c r="E15" s="205">
        <v>39.972999999999956</v>
      </c>
      <c r="F15" s="185">
        <v>7.5779808026255058E-3</v>
      </c>
      <c r="G15" s="205"/>
      <c r="H15" s="374">
        <v>1978.373</v>
      </c>
      <c r="I15" s="205">
        <v>1831.5819999999999</v>
      </c>
      <c r="J15" s="205">
        <v>146.79100000000017</v>
      </c>
      <c r="K15" s="185">
        <v>8.0144377920289722E-2</v>
      </c>
    </row>
    <row r="16" spans="1:11">
      <c r="A16" s="86"/>
      <c r="B16" s="387" t="s">
        <v>7</v>
      </c>
      <c r="C16" s="388">
        <v>1628.796</v>
      </c>
      <c r="D16" s="389">
        <v>1691.09</v>
      </c>
      <c r="E16" s="389">
        <v>-62.293999999999869</v>
      </c>
      <c r="F16" s="283">
        <v>-3.6836596514673858E-2</v>
      </c>
      <c r="G16" s="205"/>
      <c r="H16" s="388">
        <v>558.22800000000007</v>
      </c>
      <c r="I16" s="389">
        <v>528.81600000000003</v>
      </c>
      <c r="J16" s="389">
        <v>29.412000000000035</v>
      </c>
      <c r="K16" s="283">
        <v>5.561858945266418E-2</v>
      </c>
    </row>
    <row r="17" spans="1:11">
      <c r="A17" s="85"/>
      <c r="B17" s="384" t="s">
        <v>100</v>
      </c>
      <c r="C17" s="385">
        <v>8077.3310000000001</v>
      </c>
      <c r="D17" s="386">
        <v>7979.2569999999996</v>
      </c>
      <c r="E17" s="386">
        <v>98.074000000000069</v>
      </c>
      <c r="F17" s="346">
        <v>1.2291119336048428E-2</v>
      </c>
      <c r="G17" s="208"/>
      <c r="H17" s="385">
        <v>2811.6849999999999</v>
      </c>
      <c r="I17" s="386">
        <v>2790.8729999999996</v>
      </c>
      <c r="J17" s="386">
        <v>20.812000000000126</v>
      </c>
      <c r="K17" s="346">
        <v>7.4571648369525789E-3</v>
      </c>
    </row>
    <row r="18" spans="1:11">
      <c r="A18" s="85"/>
      <c r="B18" s="380"/>
      <c r="C18" s="390"/>
      <c r="D18" s="390"/>
      <c r="E18" s="390"/>
      <c r="F18" s="287"/>
      <c r="G18" s="208"/>
      <c r="H18" s="390"/>
      <c r="I18" s="390"/>
      <c r="J18" s="390"/>
      <c r="K18" s="287"/>
    </row>
    <row r="19" spans="1:11">
      <c r="A19" s="86"/>
      <c r="B19" s="391" t="s">
        <v>101</v>
      </c>
      <c r="C19" s="403">
        <v>-112.809</v>
      </c>
      <c r="D19" s="392">
        <v>-152.88800000000001</v>
      </c>
      <c r="E19" s="392">
        <v>40.079000000000008</v>
      </c>
      <c r="F19" s="393">
        <v>0.2621461461985245</v>
      </c>
      <c r="G19" s="208"/>
      <c r="H19" s="403">
        <v>-41.813000000000002</v>
      </c>
      <c r="I19" s="392">
        <v>-51.487000000000009</v>
      </c>
      <c r="J19" s="392">
        <v>9.6740000000000066</v>
      </c>
      <c r="K19" s="393">
        <v>-0.18789208926525147</v>
      </c>
    </row>
    <row r="20" spans="1:11">
      <c r="A20" s="86"/>
      <c r="B20" s="391"/>
      <c r="C20" s="392"/>
      <c r="D20" s="392"/>
      <c r="E20" s="392"/>
      <c r="F20" s="392"/>
      <c r="G20" s="208"/>
      <c r="H20" s="392"/>
      <c r="I20" s="392"/>
      <c r="J20" s="392"/>
      <c r="K20" s="392"/>
    </row>
    <row r="21" spans="1:11" s="118" customFormat="1">
      <c r="A21" s="117"/>
      <c r="B21" s="400" t="s">
        <v>102</v>
      </c>
      <c r="C21" s="347">
        <v>10442.630000000001</v>
      </c>
      <c r="D21" s="348">
        <v>10351.834999999999</v>
      </c>
      <c r="E21" s="348">
        <v>90.795000000000172</v>
      </c>
      <c r="F21" s="287">
        <v>8.7709087326064417E-3</v>
      </c>
      <c r="G21" s="205"/>
      <c r="H21" s="347">
        <v>3654.4</v>
      </c>
      <c r="I21" s="348">
        <v>3603.0679999999993</v>
      </c>
      <c r="J21" s="348">
        <v>51.332000000000136</v>
      </c>
      <c r="K21" s="287">
        <v>1.424674749408017E-2</v>
      </c>
    </row>
    <row r="22" spans="1:11">
      <c r="A22" s="86"/>
      <c r="B22" s="394"/>
      <c r="C22" s="395"/>
      <c r="D22" s="395"/>
      <c r="E22" s="395"/>
      <c r="F22" s="396"/>
      <c r="G22" s="205"/>
      <c r="H22" s="395"/>
      <c r="I22" s="395"/>
      <c r="J22" s="395"/>
      <c r="K22" s="396"/>
    </row>
    <row r="23" spans="1:11">
      <c r="A23" s="86"/>
      <c r="B23" s="381" t="s">
        <v>97</v>
      </c>
      <c r="C23" s="382"/>
      <c r="D23" s="382"/>
      <c r="E23" s="382"/>
      <c r="F23" s="383"/>
      <c r="G23" s="215"/>
      <c r="H23" s="382"/>
      <c r="I23" s="382"/>
      <c r="J23" s="382"/>
      <c r="K23" s="383"/>
    </row>
    <row r="24" spans="1:11">
      <c r="A24" s="86"/>
      <c r="B24" s="94" t="s">
        <v>5</v>
      </c>
      <c r="C24" s="374">
        <v>-3.133</v>
      </c>
      <c r="D24" s="205">
        <v>-3.91</v>
      </c>
      <c r="E24" s="205">
        <v>0.77700000000000014</v>
      </c>
      <c r="F24" s="185">
        <v>0.19872122762148337</v>
      </c>
      <c r="G24" s="205"/>
      <c r="H24" s="374">
        <v>-0.53399999999999981</v>
      </c>
      <c r="I24" s="205">
        <v>-1.7440000000000002</v>
      </c>
      <c r="J24" s="205">
        <v>1.2100000000000004</v>
      </c>
      <c r="K24" s="185">
        <v>-0.69380733944954143</v>
      </c>
    </row>
    <row r="25" spans="1:11">
      <c r="A25" s="86"/>
      <c r="B25" s="94" t="s">
        <v>6</v>
      </c>
      <c r="C25" s="374">
        <v>-450.31300000000005</v>
      </c>
      <c r="D25" s="205">
        <v>-276.2</v>
      </c>
      <c r="E25" s="205">
        <v>-174.11300000000006</v>
      </c>
      <c r="F25" s="185">
        <v>-0.63038740043446806</v>
      </c>
      <c r="G25" s="205"/>
      <c r="H25" s="374">
        <v>-168.08500000000004</v>
      </c>
      <c r="I25" s="205">
        <v>-104.60399999999998</v>
      </c>
      <c r="J25" s="205">
        <v>-63.481000000000051</v>
      </c>
      <c r="K25" s="185">
        <v>0.60686971817521385</v>
      </c>
    </row>
    <row r="26" spans="1:11">
      <c r="A26" s="86"/>
      <c r="B26" s="94" t="s">
        <v>7</v>
      </c>
      <c r="C26" s="374">
        <v>-506.72199999999998</v>
      </c>
      <c r="D26" s="205">
        <v>-766.18899999999996</v>
      </c>
      <c r="E26" s="205">
        <v>259.46699999999998</v>
      </c>
      <c r="F26" s="185">
        <v>0.3386462087030746</v>
      </c>
      <c r="G26" s="205"/>
      <c r="H26" s="374">
        <v>-172.79899999999998</v>
      </c>
      <c r="I26" s="205">
        <v>-280.18199999999996</v>
      </c>
      <c r="J26" s="205">
        <v>107.38299999999998</v>
      </c>
      <c r="K26" s="185">
        <v>-0.38326159424945216</v>
      </c>
    </row>
    <row r="27" spans="1:11">
      <c r="A27" s="86"/>
      <c r="B27" s="387" t="s">
        <v>44</v>
      </c>
      <c r="C27" s="388">
        <v>-72.653999999999996</v>
      </c>
      <c r="D27" s="389">
        <v>-106.387</v>
      </c>
      <c r="E27" s="389">
        <v>33.733000000000004</v>
      </c>
      <c r="F27" s="283">
        <v>0.31707821444349404</v>
      </c>
      <c r="G27" s="205"/>
      <c r="H27" s="388">
        <v>-23.646999999999998</v>
      </c>
      <c r="I27" s="389">
        <v>-23.679000000000002</v>
      </c>
      <c r="J27" s="389">
        <v>3.2000000000003581E-2</v>
      </c>
      <c r="K27" s="283">
        <v>-1.3514084209639288E-3</v>
      </c>
    </row>
    <row r="28" spans="1:11">
      <c r="A28" s="85"/>
      <c r="B28" s="380" t="s">
        <v>103</v>
      </c>
      <c r="C28" s="404">
        <v>-1032.8220000000001</v>
      </c>
      <c r="D28" s="390">
        <v>-1152.6859999999999</v>
      </c>
      <c r="E28" s="390">
        <v>119.86399999999992</v>
      </c>
      <c r="F28" s="287">
        <v>-0.10398668848237924</v>
      </c>
      <c r="G28" s="208"/>
      <c r="H28" s="404">
        <v>-365.065</v>
      </c>
      <c r="I28" s="390">
        <v>-410.20899999999995</v>
      </c>
      <c r="J28" s="390">
        <v>45.143999999999934</v>
      </c>
      <c r="K28" s="287">
        <v>-0.11005121779385618</v>
      </c>
    </row>
    <row r="29" spans="1:11">
      <c r="A29" s="85"/>
      <c r="B29" s="380"/>
      <c r="C29" s="392"/>
      <c r="D29" s="401"/>
      <c r="E29" s="401"/>
      <c r="F29" s="402"/>
      <c r="G29" s="215"/>
      <c r="H29" s="392"/>
      <c r="I29" s="401"/>
      <c r="J29" s="401"/>
      <c r="K29" s="402"/>
    </row>
    <row r="30" spans="1:11">
      <c r="A30" s="86"/>
      <c r="B30" s="397" t="s">
        <v>99</v>
      </c>
      <c r="C30" s="398"/>
      <c r="D30" s="398"/>
      <c r="E30" s="398"/>
      <c r="F30" s="399"/>
      <c r="G30" s="215"/>
      <c r="H30" s="398"/>
      <c r="I30" s="398"/>
      <c r="J30" s="398"/>
      <c r="K30" s="399"/>
    </row>
    <row r="31" spans="1:11">
      <c r="A31" s="86"/>
      <c r="B31" s="94" t="s">
        <v>5</v>
      </c>
      <c r="C31" s="374">
        <v>-731.51</v>
      </c>
      <c r="D31" s="205">
        <v>-697.27700000000004</v>
      </c>
      <c r="E31" s="205">
        <v>-34.232999999999947</v>
      </c>
      <c r="F31" s="185">
        <v>-4.9095266300193341E-2</v>
      </c>
      <c r="G31" s="205"/>
      <c r="H31" s="374">
        <v>-221.86399999999998</v>
      </c>
      <c r="I31" s="205">
        <v>-305.78000000000003</v>
      </c>
      <c r="J31" s="205">
        <v>83.916000000000054</v>
      </c>
      <c r="K31" s="185">
        <v>-0.274432598600301</v>
      </c>
    </row>
    <row r="32" spans="1:11">
      <c r="A32" s="86"/>
      <c r="B32" s="94" t="s">
        <v>6</v>
      </c>
      <c r="C32" s="374">
        <v>-3607.0010000000002</v>
      </c>
      <c r="D32" s="205">
        <v>-3512.3609999999999</v>
      </c>
      <c r="E32" s="205">
        <v>-94.640000000000327</v>
      </c>
      <c r="F32" s="185">
        <v>-2.6944838528841553E-2</v>
      </c>
      <c r="G32" s="205"/>
      <c r="H32" s="374">
        <v>-1391.5680000000002</v>
      </c>
      <c r="I32" s="205">
        <v>-1300.6399999999999</v>
      </c>
      <c r="J32" s="205">
        <v>-90.928000000000338</v>
      </c>
      <c r="K32" s="185">
        <v>6.9910198056341688E-2</v>
      </c>
    </row>
    <row r="33" spans="1:11">
      <c r="A33" s="86"/>
      <c r="B33" s="387" t="s">
        <v>7</v>
      </c>
      <c r="C33" s="388">
        <v>-893.58500000000004</v>
      </c>
      <c r="D33" s="389">
        <v>-963.90800000000002</v>
      </c>
      <c r="E33" s="389">
        <v>70.322999999999979</v>
      </c>
      <c r="F33" s="283">
        <v>7.2956132742958868E-2</v>
      </c>
      <c r="G33" s="205"/>
      <c r="H33" s="388">
        <v>-301.64700000000005</v>
      </c>
      <c r="I33" s="389">
        <v>-307.06500000000005</v>
      </c>
      <c r="J33" s="389">
        <v>5.4180000000000064</v>
      </c>
      <c r="K33" s="283">
        <v>-1.7644472668653211E-2</v>
      </c>
    </row>
    <row r="34" spans="1:11">
      <c r="A34" s="85"/>
      <c r="B34" s="380" t="s">
        <v>104</v>
      </c>
      <c r="C34" s="404">
        <v>-5232.0960000000005</v>
      </c>
      <c r="D34" s="390">
        <v>-5173.5460000000003</v>
      </c>
      <c r="E34" s="390">
        <v>-58.550000000000296</v>
      </c>
      <c r="F34" s="287">
        <v>-1.131718940935289E-2</v>
      </c>
      <c r="G34" s="205"/>
      <c r="H34" s="404">
        <v>-1915.0790000000002</v>
      </c>
      <c r="I34" s="390">
        <v>-1913.4849999999999</v>
      </c>
      <c r="J34" s="390">
        <v>-1.5940000000002783</v>
      </c>
      <c r="K34" s="287">
        <v>8.3303501203313424E-4</v>
      </c>
    </row>
    <row r="35" spans="1:11">
      <c r="A35" s="85"/>
      <c r="B35" s="380"/>
      <c r="C35" s="390"/>
      <c r="D35" s="390"/>
      <c r="E35" s="390"/>
      <c r="F35" s="287"/>
      <c r="G35" s="205"/>
      <c r="H35" s="390"/>
      <c r="I35" s="390"/>
      <c r="J35" s="390"/>
      <c r="K35" s="287"/>
    </row>
    <row r="36" spans="1:11">
      <c r="A36" s="86"/>
      <c r="B36" s="391" t="s">
        <v>101</v>
      </c>
      <c r="C36" s="403">
        <v>164.25899999999999</v>
      </c>
      <c r="D36" s="392">
        <v>171.23400000000001</v>
      </c>
      <c r="E36" s="392">
        <v>-6.9750000000000227</v>
      </c>
      <c r="F36" s="393">
        <v>-4.0733732786712995E-2</v>
      </c>
      <c r="G36" s="208"/>
      <c r="H36" s="403">
        <v>56.245999999999981</v>
      </c>
      <c r="I36" s="392">
        <v>57.113000000000014</v>
      </c>
      <c r="J36" s="392">
        <v>-0.86700000000003286</v>
      </c>
      <c r="K36" s="393">
        <v>-1.5180431775603354E-2</v>
      </c>
    </row>
    <row r="37" spans="1:11">
      <c r="A37" s="86"/>
      <c r="B37" s="391"/>
      <c r="C37" s="392"/>
      <c r="D37" s="392"/>
      <c r="E37" s="392"/>
      <c r="F37" s="392"/>
      <c r="G37" s="205"/>
      <c r="H37" s="392"/>
      <c r="I37" s="392"/>
      <c r="J37" s="392"/>
      <c r="K37" s="392"/>
    </row>
    <row r="38" spans="1:11" s="118" customFormat="1">
      <c r="A38" s="117"/>
      <c r="B38" s="400" t="s">
        <v>105</v>
      </c>
      <c r="C38" s="347">
        <v>-6100.6590000000006</v>
      </c>
      <c r="D38" s="348">
        <v>-6154.9979999999996</v>
      </c>
      <c r="E38" s="348">
        <v>54.338999999999601</v>
      </c>
      <c r="F38" s="287">
        <v>-8.8284350376717224E-3</v>
      </c>
      <c r="G38" s="205"/>
      <c r="H38" s="347">
        <v>-2223.8980000000001</v>
      </c>
      <c r="I38" s="348">
        <v>-2266.5810000000001</v>
      </c>
      <c r="J38" s="348">
        <v>42.682999999999623</v>
      </c>
      <c r="K38" s="287">
        <v>-1.8831447012041536E-2</v>
      </c>
    </row>
    <row r="39" spans="1:11" s="137" customFormat="1">
      <c r="B39" s="145"/>
      <c r="C39" s="216"/>
      <c r="D39" s="216"/>
      <c r="E39" s="216"/>
      <c r="F39" s="217"/>
      <c r="G39" s="218"/>
    </row>
    <row r="40" spans="1:11" s="137" customFormat="1">
      <c r="B40" s="853"/>
      <c r="C40" s="853"/>
      <c r="D40" s="853"/>
      <c r="E40" s="853"/>
      <c r="F40" s="853"/>
      <c r="G40" s="86"/>
    </row>
    <row r="41" spans="1:11" s="137" customFormat="1" ht="23.25" customHeight="1">
      <c r="B41" s="851" t="s">
        <v>96</v>
      </c>
      <c r="C41" s="850" t="s">
        <v>11</v>
      </c>
      <c r="D41" s="850"/>
      <c r="E41" s="850"/>
      <c r="F41" s="850"/>
      <c r="G41" s="86"/>
      <c r="H41" s="850" t="s">
        <v>12</v>
      </c>
      <c r="I41" s="850"/>
      <c r="J41" s="850"/>
      <c r="K41" s="850"/>
    </row>
    <row r="42" spans="1:11" s="137" customFormat="1" ht="17.25" customHeight="1">
      <c r="B42" s="852"/>
      <c r="C42" s="375" t="s">
        <v>480</v>
      </c>
      <c r="D42" s="406" t="s">
        <v>481</v>
      </c>
      <c r="E42" s="377" t="s">
        <v>62</v>
      </c>
      <c r="F42" s="377" t="s">
        <v>13</v>
      </c>
      <c r="G42" s="86"/>
      <c r="H42" s="375" t="s">
        <v>471</v>
      </c>
      <c r="I42" s="376" t="s">
        <v>472</v>
      </c>
      <c r="J42" s="377" t="s">
        <v>62</v>
      </c>
      <c r="K42" s="377" t="s">
        <v>2</v>
      </c>
    </row>
    <row r="43" spans="1:11" s="137" customFormat="1">
      <c r="B43" s="94"/>
      <c r="C43" s="142"/>
      <c r="D43" s="98"/>
      <c r="E43" s="98"/>
      <c r="F43" s="98"/>
      <c r="G43" s="86"/>
    </row>
    <row r="44" spans="1:11">
      <c r="A44" s="86"/>
      <c r="B44" s="407" t="s">
        <v>97</v>
      </c>
      <c r="C44" s="408"/>
      <c r="D44" s="408"/>
      <c r="E44" s="408"/>
      <c r="F44" s="409"/>
      <c r="G44" s="205"/>
      <c r="H44" s="408"/>
      <c r="I44" s="408"/>
      <c r="J44" s="408"/>
      <c r="K44" s="409"/>
    </row>
    <row r="45" spans="1:11">
      <c r="A45" s="86"/>
      <c r="B45" s="94" t="s">
        <v>5</v>
      </c>
      <c r="C45" s="374">
        <v>-0.93500000000000005</v>
      </c>
      <c r="D45" s="205">
        <v>-6.798</v>
      </c>
      <c r="E45" s="205">
        <v>5.8629999999999995</v>
      </c>
      <c r="F45" s="185">
        <v>-0.86245954692556637</v>
      </c>
      <c r="G45" s="205"/>
      <c r="H45" s="374">
        <v>1.6549999999999998</v>
      </c>
      <c r="I45" s="205">
        <v>-3.105</v>
      </c>
      <c r="J45" s="205">
        <v>4.76</v>
      </c>
      <c r="K45" s="185">
        <v>-1.5330112721417068</v>
      </c>
    </row>
    <row r="46" spans="1:11">
      <c r="A46" s="86"/>
      <c r="B46" s="94" t="s">
        <v>6</v>
      </c>
      <c r="C46" s="374">
        <v>-14.429</v>
      </c>
      <c r="D46" s="205">
        <v>-12.422000000000001</v>
      </c>
      <c r="E46" s="205">
        <v>-2.0069999999999997</v>
      </c>
      <c r="F46" s="185">
        <v>0.16156818547737872</v>
      </c>
      <c r="G46" s="205"/>
      <c r="H46" s="374">
        <v>-5.4430000000000014</v>
      </c>
      <c r="I46" s="205">
        <v>-4.5020000000000007</v>
      </c>
      <c r="J46" s="205">
        <v>-0.94100000000000072</v>
      </c>
      <c r="K46" s="185">
        <v>0.20901821412705468</v>
      </c>
    </row>
    <row r="47" spans="1:11">
      <c r="A47" s="86"/>
      <c r="B47" s="94" t="s">
        <v>7</v>
      </c>
      <c r="C47" s="374">
        <v>-36.381</v>
      </c>
      <c r="D47" s="205">
        <v>-33.744999999999997</v>
      </c>
      <c r="E47" s="205">
        <v>-2.6360000000000028</v>
      </c>
      <c r="F47" s="185">
        <v>7.8115276337235251E-2</v>
      </c>
      <c r="G47" s="205"/>
      <c r="H47" s="374">
        <v>-12.269000000000002</v>
      </c>
      <c r="I47" s="205">
        <v>-11.764999999999997</v>
      </c>
      <c r="J47" s="205">
        <v>-0.50400000000000489</v>
      </c>
      <c r="K47" s="185">
        <v>4.2838929026774775E-2</v>
      </c>
    </row>
    <row r="48" spans="1:11">
      <c r="A48" s="86"/>
      <c r="B48" s="387" t="s">
        <v>44</v>
      </c>
      <c r="C48" s="388">
        <v>-9.8349999999999991</v>
      </c>
      <c r="D48" s="389">
        <v>-10.029999999999999</v>
      </c>
      <c r="E48" s="389">
        <v>0.19500000000000028</v>
      </c>
      <c r="F48" s="283">
        <v>-1.9441674975074763E-2</v>
      </c>
      <c r="G48" s="205"/>
      <c r="H48" s="388">
        <v>-3.6069999999999993</v>
      </c>
      <c r="I48" s="389">
        <v>-3.3089999999999993</v>
      </c>
      <c r="J48" s="389">
        <v>-0.29800000000000004</v>
      </c>
      <c r="K48" s="283">
        <v>9.0057419159867091E-2</v>
      </c>
    </row>
    <row r="49" spans="1:11">
      <c r="A49" s="85"/>
      <c r="B49" s="380" t="s">
        <v>106</v>
      </c>
      <c r="C49" s="404">
        <v>-61.580000000000005</v>
      </c>
      <c r="D49" s="390">
        <v>-62.994999999999997</v>
      </c>
      <c r="E49" s="390">
        <v>1.4149999999999974</v>
      </c>
      <c r="F49" s="287">
        <v>-2.2462100166679821E-2</v>
      </c>
      <c r="G49" s="208"/>
      <c r="H49" s="404">
        <v>-19.664000000000001</v>
      </c>
      <c r="I49" s="390">
        <v>-22.680999999999997</v>
      </c>
      <c r="J49" s="390">
        <v>3.0169999999999941</v>
      </c>
      <c r="K49" s="287">
        <v>-0.13301882633040851</v>
      </c>
    </row>
    <row r="50" spans="1:11">
      <c r="A50" s="85"/>
      <c r="B50" s="380"/>
      <c r="C50" s="392"/>
      <c r="D50" s="401"/>
      <c r="E50" s="401"/>
      <c r="F50" s="402"/>
      <c r="G50" s="215"/>
      <c r="H50" s="392"/>
      <c r="I50" s="401"/>
      <c r="J50" s="401"/>
      <c r="K50" s="402"/>
    </row>
    <row r="51" spans="1:11">
      <c r="A51" s="86"/>
      <c r="B51" s="407" t="s">
        <v>99</v>
      </c>
      <c r="C51" s="408"/>
      <c r="D51" s="408"/>
      <c r="E51" s="408"/>
      <c r="F51" s="409"/>
      <c r="G51" s="215"/>
      <c r="H51" s="408"/>
      <c r="I51" s="408"/>
      <c r="J51" s="408"/>
      <c r="K51" s="409"/>
    </row>
    <row r="52" spans="1:11">
      <c r="A52" s="86"/>
      <c r="B52" s="94" t="s">
        <v>5</v>
      </c>
      <c r="C52" s="374">
        <v>-120.752</v>
      </c>
      <c r="D52" s="205">
        <v>-128.01299999999998</v>
      </c>
      <c r="E52" s="205">
        <v>7.2609999999999815</v>
      </c>
      <c r="F52" s="185">
        <v>-5.6720801793567754E-2</v>
      </c>
      <c r="G52" s="205"/>
      <c r="H52" s="374">
        <v>-32.427000000000007</v>
      </c>
      <c r="I52" s="205">
        <v>-48.000999999999976</v>
      </c>
      <c r="J52" s="205">
        <v>15.57399999999997</v>
      </c>
      <c r="K52" s="185">
        <v>-0.32445157392554269</v>
      </c>
    </row>
    <row r="53" spans="1:11">
      <c r="A53" s="86"/>
      <c r="B53" s="94" t="s">
        <v>6</v>
      </c>
      <c r="C53" s="374">
        <v>-170.75200000000001</v>
      </c>
      <c r="D53" s="205">
        <v>-126.363</v>
      </c>
      <c r="E53" s="205">
        <v>-44.38900000000001</v>
      </c>
      <c r="F53" s="185">
        <v>0.35128162515926342</v>
      </c>
      <c r="G53" s="205"/>
      <c r="H53" s="374">
        <v>-59.024000000000001</v>
      </c>
      <c r="I53" s="205">
        <v>-44.89500000000001</v>
      </c>
      <c r="J53" s="205">
        <v>-14.128999999999991</v>
      </c>
      <c r="K53" s="185">
        <v>0.31471210602516964</v>
      </c>
    </row>
    <row r="54" spans="1:11">
      <c r="A54" s="86"/>
      <c r="B54" s="387" t="s">
        <v>7</v>
      </c>
      <c r="C54" s="388">
        <v>-28.923999999999999</v>
      </c>
      <c r="D54" s="389">
        <v>-27.645</v>
      </c>
      <c r="E54" s="389">
        <v>-1.2789999999999999</v>
      </c>
      <c r="F54" s="283">
        <v>4.6265147404593865E-2</v>
      </c>
      <c r="G54" s="205"/>
      <c r="H54" s="388">
        <v>-8.7819999999999965</v>
      </c>
      <c r="I54" s="389">
        <v>-8.5899999999999963</v>
      </c>
      <c r="J54" s="389">
        <v>-0.19200000000000017</v>
      </c>
      <c r="K54" s="283">
        <v>2.2351571594877884E-2</v>
      </c>
    </row>
    <row r="55" spans="1:11" s="168" customFormat="1">
      <c r="A55" s="144"/>
      <c r="B55" s="98" t="s">
        <v>107</v>
      </c>
      <c r="C55" s="405">
        <v>-320.428</v>
      </c>
      <c r="D55" s="208">
        <v>-282.02099999999996</v>
      </c>
      <c r="E55" s="208">
        <v>-38.407000000000025</v>
      </c>
      <c r="F55" s="186">
        <v>0.13618489403271394</v>
      </c>
      <c r="G55" s="208"/>
      <c r="H55" s="405">
        <v>-100.233</v>
      </c>
      <c r="I55" s="208">
        <v>-101.48599999999999</v>
      </c>
      <c r="J55" s="208">
        <v>1.2529999999999788</v>
      </c>
      <c r="K55" s="186">
        <v>-1.2346530555938595E-2</v>
      </c>
    </row>
    <row r="56" spans="1:11">
      <c r="A56" s="85"/>
      <c r="B56" s="380"/>
      <c r="C56" s="390"/>
      <c r="D56" s="390"/>
      <c r="E56" s="390"/>
      <c r="F56" s="287"/>
      <c r="G56" s="205"/>
      <c r="H56" s="390"/>
      <c r="I56" s="390"/>
      <c r="J56" s="390"/>
      <c r="K56" s="287"/>
    </row>
    <row r="57" spans="1:11">
      <c r="A57" s="86"/>
      <c r="B57" s="391" t="s">
        <v>101</v>
      </c>
      <c r="C57" s="403">
        <v>-33.384999999999998</v>
      </c>
      <c r="D57" s="392">
        <v>-35.542000000000002</v>
      </c>
      <c r="E57" s="392">
        <v>2.1570000000000036</v>
      </c>
      <c r="F57" s="393">
        <v>-6.0688762590737855E-2</v>
      </c>
      <c r="G57" s="215"/>
      <c r="H57" s="403">
        <v>-9.3189999999999991</v>
      </c>
      <c r="I57" s="392">
        <v>-10.754000000000001</v>
      </c>
      <c r="J57" s="392">
        <v>1.4350000000000023</v>
      </c>
      <c r="K57" s="393">
        <v>-0.13343872047610206</v>
      </c>
    </row>
    <row r="58" spans="1:11">
      <c r="A58" s="86"/>
      <c r="B58" s="391"/>
      <c r="C58" s="392"/>
      <c r="D58" s="392"/>
      <c r="E58" s="392"/>
      <c r="F58" s="392"/>
      <c r="G58" s="205"/>
      <c r="H58" s="392"/>
      <c r="I58" s="392"/>
      <c r="J58" s="392"/>
      <c r="K58" s="392"/>
    </row>
    <row r="59" spans="1:11" s="118" customFormat="1">
      <c r="A59" s="117"/>
      <c r="B59" s="400" t="s">
        <v>108</v>
      </c>
      <c r="C59" s="347">
        <v>-415.39299999999997</v>
      </c>
      <c r="D59" s="348">
        <v>-380.55799999999999</v>
      </c>
      <c r="E59" s="348">
        <v>-34.835000000000022</v>
      </c>
      <c r="F59" s="287">
        <v>9.1536638304805074E-2</v>
      </c>
      <c r="G59" s="205"/>
      <c r="H59" s="347">
        <v>-129.21600000000001</v>
      </c>
      <c r="I59" s="348">
        <v>-134.92099999999999</v>
      </c>
      <c r="J59" s="348">
        <v>5.7049999999999752</v>
      </c>
      <c r="K59" s="287">
        <v>-4.2284003231520595E-2</v>
      </c>
    </row>
    <row r="60" spans="1:11">
      <c r="A60" s="85"/>
      <c r="B60" s="380"/>
      <c r="C60" s="392"/>
      <c r="D60" s="401"/>
      <c r="E60" s="401"/>
      <c r="F60" s="402"/>
      <c r="G60" s="215"/>
      <c r="H60" s="392"/>
      <c r="I60" s="401"/>
      <c r="J60" s="401"/>
      <c r="K60" s="402"/>
    </row>
    <row r="61" spans="1:11">
      <c r="A61" s="86"/>
      <c r="B61" s="407" t="s">
        <v>97</v>
      </c>
      <c r="C61" s="408"/>
      <c r="D61" s="408"/>
      <c r="E61" s="408"/>
      <c r="F61" s="409"/>
      <c r="G61" s="205"/>
      <c r="H61" s="408"/>
      <c r="I61" s="408"/>
      <c r="J61" s="408"/>
      <c r="K61" s="409"/>
    </row>
    <row r="62" spans="1:11">
      <c r="A62" s="86"/>
      <c r="B62" s="94" t="s">
        <v>5</v>
      </c>
      <c r="C62" s="374">
        <v>-5.4459999999999997</v>
      </c>
      <c r="D62" s="205">
        <v>-14.276999999999999</v>
      </c>
      <c r="E62" s="205">
        <v>8.8309999999999995</v>
      </c>
      <c r="F62" s="185">
        <v>-0.61854731386145545</v>
      </c>
      <c r="G62" s="205"/>
      <c r="H62" s="374">
        <v>-1.2189999999999994</v>
      </c>
      <c r="I62" s="205">
        <v>-4.0689999999999991</v>
      </c>
      <c r="J62" s="205">
        <v>2.8499999999999996</v>
      </c>
      <c r="K62" s="185">
        <v>-0.70041779306955032</v>
      </c>
    </row>
    <row r="63" spans="1:11">
      <c r="A63" s="86"/>
      <c r="B63" s="94" t="s">
        <v>6</v>
      </c>
      <c r="C63" s="374">
        <v>-79.471999999999994</v>
      </c>
      <c r="D63" s="205">
        <v>-84.927000000000007</v>
      </c>
      <c r="E63" s="205">
        <v>5.4550000000000125</v>
      </c>
      <c r="F63" s="185">
        <v>-6.4231634227042145E-2</v>
      </c>
      <c r="G63" s="205"/>
      <c r="H63" s="374">
        <v>-26.919999999999995</v>
      </c>
      <c r="I63" s="205">
        <v>-27.929000000000009</v>
      </c>
      <c r="J63" s="205">
        <v>1.0090000000000146</v>
      </c>
      <c r="K63" s="185">
        <v>-3.612732285438125E-2</v>
      </c>
    </row>
    <row r="64" spans="1:11">
      <c r="A64" s="86"/>
      <c r="B64" s="94" t="s">
        <v>7</v>
      </c>
      <c r="C64" s="374">
        <v>-40.311999999999998</v>
      </c>
      <c r="D64" s="205">
        <v>-48.468000000000004</v>
      </c>
      <c r="E64" s="205">
        <v>8.1560000000000059</v>
      </c>
      <c r="F64" s="185">
        <v>-0.16827597590162591</v>
      </c>
      <c r="G64" s="205"/>
      <c r="H64" s="374">
        <v>-16.508999999999997</v>
      </c>
      <c r="I64" s="205">
        <v>-11.580000000000005</v>
      </c>
      <c r="J64" s="205">
        <v>-4.9289999999999914</v>
      </c>
      <c r="K64" s="185">
        <v>0.42564766839378154</v>
      </c>
    </row>
    <row r="65" spans="1:11">
      <c r="A65" s="86"/>
      <c r="B65" s="387" t="s">
        <v>44</v>
      </c>
      <c r="C65" s="388">
        <v>-16.13</v>
      </c>
      <c r="D65" s="389">
        <v>-15.053000000000001</v>
      </c>
      <c r="E65" s="389">
        <v>-1.0769999999999982</v>
      </c>
      <c r="F65" s="283">
        <v>7.1547199893708724E-2</v>
      </c>
      <c r="G65" s="205"/>
      <c r="H65" s="388">
        <v>-6.7379999999999995</v>
      </c>
      <c r="I65" s="389">
        <v>-5.2710000000000008</v>
      </c>
      <c r="J65" s="389">
        <v>-1.4669999999999987</v>
      </c>
      <c r="K65" s="283">
        <v>0.27831531018781996</v>
      </c>
    </row>
    <row r="66" spans="1:11">
      <c r="A66" s="85"/>
      <c r="B66" s="380" t="s">
        <v>109</v>
      </c>
      <c r="C66" s="404">
        <v>-141.35999999999999</v>
      </c>
      <c r="D66" s="390">
        <v>-162.72500000000002</v>
      </c>
      <c r="E66" s="390">
        <v>21.36500000000002</v>
      </c>
      <c r="F66" s="287">
        <v>-0.13129512982024905</v>
      </c>
      <c r="G66" s="208"/>
      <c r="H66" s="404">
        <v>-51.385999999999996</v>
      </c>
      <c r="I66" s="390">
        <v>-48.849000000000018</v>
      </c>
      <c r="J66" s="390">
        <v>-2.5369999999999759</v>
      </c>
      <c r="K66" s="287">
        <v>5.1935556510879888E-2</v>
      </c>
    </row>
    <row r="67" spans="1:11">
      <c r="A67" s="85"/>
      <c r="B67" s="380"/>
      <c r="C67" s="392"/>
      <c r="D67" s="401"/>
      <c r="E67" s="401"/>
      <c r="F67" s="402"/>
      <c r="G67" s="215"/>
      <c r="H67" s="392"/>
      <c r="I67" s="401"/>
      <c r="J67" s="401"/>
      <c r="K67" s="402"/>
    </row>
    <row r="68" spans="1:11">
      <c r="A68" s="86"/>
      <c r="B68" s="407" t="s">
        <v>99</v>
      </c>
      <c r="C68" s="408"/>
      <c r="D68" s="408"/>
      <c r="E68" s="408"/>
      <c r="F68" s="409"/>
      <c r="G68" s="205"/>
      <c r="H68" s="408"/>
      <c r="I68" s="408"/>
      <c r="J68" s="408"/>
      <c r="K68" s="409"/>
    </row>
    <row r="69" spans="1:11">
      <c r="A69" s="86"/>
      <c r="B69" s="94" t="s">
        <v>5</v>
      </c>
      <c r="C69" s="374">
        <v>-136.25700000000001</v>
      </c>
      <c r="D69" s="205">
        <v>-146.10400000000001</v>
      </c>
      <c r="E69" s="205">
        <v>9.8470000000000084</v>
      </c>
      <c r="F69" s="185">
        <v>-6.7397196517549163E-2</v>
      </c>
      <c r="G69" s="205"/>
      <c r="H69" s="374">
        <v>-27.197000000000003</v>
      </c>
      <c r="I69" s="205">
        <v>-59.801000000000016</v>
      </c>
      <c r="J69" s="205">
        <v>32.604000000000013</v>
      </c>
      <c r="K69" s="185">
        <v>-0.54520827410912864</v>
      </c>
    </row>
    <row r="70" spans="1:11">
      <c r="A70" s="86"/>
      <c r="B70" s="94" t="s">
        <v>6</v>
      </c>
      <c r="C70" s="374">
        <v>-358.58</v>
      </c>
      <c r="D70" s="205">
        <v>-361.339</v>
      </c>
      <c r="E70" s="205">
        <v>2.7590000000000146</v>
      </c>
      <c r="F70" s="185">
        <v>-7.6354891113331602E-3</v>
      </c>
      <c r="G70" s="205"/>
      <c r="H70" s="374">
        <v>-130.26</v>
      </c>
      <c r="I70" s="205">
        <v>-105.72899999999998</v>
      </c>
      <c r="J70" s="205">
        <v>-24.531000000000006</v>
      </c>
      <c r="K70" s="185">
        <v>0.23201770564367408</v>
      </c>
    </row>
    <row r="71" spans="1:11">
      <c r="A71" s="86"/>
      <c r="B71" s="387" t="s">
        <v>7</v>
      </c>
      <c r="C71" s="388">
        <v>-121.377</v>
      </c>
      <c r="D71" s="389">
        <v>-89.992999999999995</v>
      </c>
      <c r="E71" s="389">
        <v>-31.384</v>
      </c>
      <c r="F71" s="283">
        <v>0.34873823519607083</v>
      </c>
      <c r="G71" s="205"/>
      <c r="H71" s="388">
        <v>-36.995999999999995</v>
      </c>
      <c r="I71" s="389">
        <v>-30.531999999999996</v>
      </c>
      <c r="J71" s="389">
        <v>-6.4639999999999986</v>
      </c>
      <c r="K71" s="283">
        <v>0.21171230184724221</v>
      </c>
    </row>
    <row r="72" spans="1:11">
      <c r="A72" s="85"/>
      <c r="B72" s="380" t="s">
        <v>110</v>
      </c>
      <c r="C72" s="404">
        <v>-616.21399999999994</v>
      </c>
      <c r="D72" s="390">
        <v>-597.43599999999992</v>
      </c>
      <c r="E72" s="390">
        <v>-18.777999999999977</v>
      </c>
      <c r="F72" s="287">
        <v>3.1430981728586938E-2</v>
      </c>
      <c r="G72" s="208"/>
      <c r="H72" s="404">
        <v>-194.45299999999997</v>
      </c>
      <c r="I72" s="390">
        <v>-196.06200000000001</v>
      </c>
      <c r="J72" s="390">
        <v>1.6090000000000089</v>
      </c>
      <c r="K72" s="287">
        <v>-8.206587712050406E-3</v>
      </c>
    </row>
    <row r="73" spans="1:11">
      <c r="A73" s="85"/>
      <c r="B73" s="380"/>
      <c r="C73" s="390"/>
      <c r="D73" s="390"/>
      <c r="E73" s="390"/>
      <c r="F73" s="287"/>
      <c r="G73" s="205"/>
      <c r="H73" s="390"/>
      <c r="I73" s="390"/>
      <c r="J73" s="390"/>
      <c r="K73" s="287"/>
    </row>
    <row r="74" spans="1:11" ht="14.25" customHeight="1">
      <c r="A74" s="86"/>
      <c r="B74" s="391" t="s">
        <v>101</v>
      </c>
      <c r="C74" s="403">
        <v>-63.152000000000001</v>
      </c>
      <c r="D74" s="392">
        <v>-45.121000000000002</v>
      </c>
      <c r="E74" s="392">
        <v>-18.030999999999999</v>
      </c>
      <c r="F74" s="393">
        <v>0.39961437024888635</v>
      </c>
      <c r="G74" s="215"/>
      <c r="H74" s="403">
        <v>-26.207000000000001</v>
      </c>
      <c r="I74" s="392">
        <v>-17.518000000000001</v>
      </c>
      <c r="J74" s="392">
        <v>-8.6890000000000001</v>
      </c>
      <c r="K74" s="393">
        <v>0.49600411005822576</v>
      </c>
    </row>
    <row r="75" spans="1:11">
      <c r="A75" s="86"/>
      <c r="B75" s="391"/>
      <c r="C75" s="392"/>
      <c r="D75" s="392"/>
      <c r="E75" s="392"/>
      <c r="F75" s="392"/>
      <c r="G75" s="205"/>
      <c r="H75" s="392"/>
      <c r="I75" s="392"/>
      <c r="J75" s="392"/>
      <c r="K75" s="392"/>
    </row>
    <row r="76" spans="1:11" s="118" customFormat="1">
      <c r="A76" s="117"/>
      <c r="B76" s="400" t="s">
        <v>111</v>
      </c>
      <c r="C76" s="347">
        <v>-820.726</v>
      </c>
      <c r="D76" s="348">
        <v>-805.28199999999993</v>
      </c>
      <c r="E76" s="348">
        <v>-15.443999999999956</v>
      </c>
      <c r="F76" s="287">
        <v>1.9178374780511875E-2</v>
      </c>
      <c r="G76" s="205"/>
      <c r="H76" s="347">
        <v>-272.04599999999999</v>
      </c>
      <c r="I76" s="348">
        <v>-262.42900000000003</v>
      </c>
      <c r="J76" s="348">
        <v>-9.6169999999999671</v>
      </c>
      <c r="K76" s="287">
        <v>3.6646102374356282E-2</v>
      </c>
    </row>
    <row r="77" spans="1:11">
      <c r="A77" s="86"/>
      <c r="B77" s="94"/>
      <c r="C77" s="219"/>
      <c r="D77" s="220"/>
      <c r="E77" s="220"/>
      <c r="F77" s="220"/>
      <c r="G77" s="205"/>
      <c r="H77" s="219"/>
      <c r="I77" s="220"/>
      <c r="J77" s="220"/>
      <c r="K77" s="220"/>
    </row>
    <row r="78" spans="1:11">
      <c r="A78" s="86"/>
      <c r="B78" s="407" t="s">
        <v>112</v>
      </c>
      <c r="C78" s="408"/>
      <c r="D78" s="408"/>
      <c r="E78" s="408"/>
      <c r="F78" s="409"/>
      <c r="G78" s="205"/>
      <c r="H78" s="408"/>
      <c r="I78" s="408"/>
      <c r="J78" s="408"/>
      <c r="K78" s="409"/>
    </row>
    <row r="79" spans="1:11">
      <c r="A79" s="86"/>
      <c r="B79" s="145"/>
      <c r="C79" s="221"/>
      <c r="D79" s="216"/>
      <c r="E79" s="216"/>
      <c r="F79" s="216"/>
      <c r="G79" s="205"/>
      <c r="H79" s="221"/>
      <c r="I79" s="216"/>
      <c r="J79" s="216"/>
      <c r="K79" s="216"/>
    </row>
    <row r="80" spans="1:11">
      <c r="A80" s="86"/>
      <c r="B80" s="407" t="s">
        <v>113</v>
      </c>
      <c r="C80" s="408"/>
      <c r="D80" s="408"/>
      <c r="E80" s="408"/>
      <c r="F80" s="409"/>
      <c r="G80" s="205"/>
      <c r="H80" s="408"/>
      <c r="I80" s="408"/>
      <c r="J80" s="408"/>
      <c r="K80" s="409"/>
    </row>
    <row r="81" spans="1:11">
      <c r="A81" s="86"/>
      <c r="B81" s="94" t="s">
        <v>5</v>
      </c>
      <c r="C81" s="374">
        <v>27.192999999999998</v>
      </c>
      <c r="D81" s="205">
        <v>16.950999999999993</v>
      </c>
      <c r="E81" s="205">
        <v>10.242000000000004</v>
      </c>
      <c r="F81" s="185">
        <v>0.60421214087664499</v>
      </c>
      <c r="G81" s="205"/>
      <c r="H81" s="374">
        <v>9.2180000000000035</v>
      </c>
      <c r="I81" s="205">
        <v>9.7970000000000006</v>
      </c>
      <c r="J81" s="205">
        <v>-0.57899999999999707</v>
      </c>
      <c r="K81" s="185">
        <v>-5.9099724405429876E-2</v>
      </c>
    </row>
    <row r="82" spans="1:11">
      <c r="A82" s="86"/>
      <c r="B82" s="94" t="s">
        <v>6</v>
      </c>
      <c r="C82" s="374">
        <v>421.55000000000007</v>
      </c>
      <c r="D82" s="205">
        <v>494.40700000000004</v>
      </c>
      <c r="E82" s="205">
        <v>-72.856999999999971</v>
      </c>
      <c r="F82" s="185">
        <v>-0.14736239575895971</v>
      </c>
      <c r="G82" s="205"/>
      <c r="H82" s="374">
        <v>157.69599999999997</v>
      </c>
      <c r="I82" s="205">
        <v>157.60200000000006</v>
      </c>
      <c r="J82" s="205">
        <v>9.3999999999908823E-2</v>
      </c>
      <c r="K82" s="185">
        <v>5.9643913148255123E-4</v>
      </c>
    </row>
    <row r="83" spans="1:11">
      <c r="A83" s="86"/>
      <c r="B83" s="94" t="s">
        <v>7</v>
      </c>
      <c r="C83" s="374">
        <v>639.16800000000012</v>
      </c>
      <c r="D83" s="205">
        <v>511.733</v>
      </c>
      <c r="E83" s="205">
        <v>127.43500000000012</v>
      </c>
      <c r="F83" s="185">
        <v>0.24902634772430177</v>
      </c>
      <c r="G83" s="205"/>
      <c r="H83" s="374">
        <v>227.03100000000009</v>
      </c>
      <c r="I83" s="205">
        <v>154.73600000000008</v>
      </c>
      <c r="J83" s="205">
        <v>72.295000000000016</v>
      </c>
      <c r="K83" s="185">
        <v>0.46721512770137519</v>
      </c>
    </row>
    <row r="84" spans="1:11">
      <c r="A84" s="86"/>
      <c r="B84" s="94" t="s">
        <v>44</v>
      </c>
      <c r="C84" s="374">
        <v>154.435</v>
      </c>
      <c r="D84" s="205">
        <v>123.96899999999999</v>
      </c>
      <c r="E84" s="205">
        <v>30.466000000000008</v>
      </c>
      <c r="F84" s="185">
        <v>0.24575498713388022</v>
      </c>
      <c r="G84" s="205"/>
      <c r="H84" s="374">
        <v>54.468000000000018</v>
      </c>
      <c r="I84" s="205">
        <v>59.807999999999979</v>
      </c>
      <c r="J84" s="205">
        <v>-5.3399999999999608</v>
      </c>
      <c r="K84" s="185">
        <v>-8.9285714285713635E-2</v>
      </c>
    </row>
    <row r="85" spans="1:11">
      <c r="A85" s="85"/>
      <c r="B85" s="380" t="s">
        <v>114</v>
      </c>
      <c r="C85" s="404">
        <v>1242.346</v>
      </c>
      <c r="D85" s="390">
        <v>1147.0600000000002</v>
      </c>
      <c r="E85" s="390">
        <v>95.286000000000158</v>
      </c>
      <c r="F85" s="287">
        <v>8.3069760954091132E-2</v>
      </c>
      <c r="G85" s="208"/>
      <c r="H85" s="404">
        <v>448.41300000000007</v>
      </c>
      <c r="I85" s="390">
        <v>381.9430000000001</v>
      </c>
      <c r="J85" s="390">
        <v>66.46999999999997</v>
      </c>
      <c r="K85" s="287">
        <v>0.17403120360891533</v>
      </c>
    </row>
    <row r="86" spans="1:11">
      <c r="A86" s="85"/>
      <c r="B86" s="96"/>
      <c r="C86" s="205"/>
      <c r="D86" s="192"/>
      <c r="E86" s="192"/>
      <c r="F86" s="192"/>
      <c r="G86" s="205"/>
      <c r="H86" s="205"/>
      <c r="I86" s="192"/>
      <c r="J86" s="192"/>
      <c r="K86" s="192"/>
    </row>
    <row r="87" spans="1:11">
      <c r="A87" s="86"/>
      <c r="B87" s="407" t="s">
        <v>115</v>
      </c>
      <c r="C87" s="408"/>
      <c r="D87" s="408"/>
      <c r="E87" s="408"/>
      <c r="F87" s="409"/>
      <c r="G87" s="205"/>
      <c r="H87" s="408"/>
      <c r="I87" s="408"/>
      <c r="J87" s="408"/>
      <c r="K87" s="409"/>
    </row>
    <row r="88" spans="1:11">
      <c r="A88" s="86"/>
      <c r="B88" s="94" t="s">
        <v>5</v>
      </c>
      <c r="C88" s="374">
        <v>145.15499999999997</v>
      </c>
      <c r="D88" s="205">
        <v>41.884999999999962</v>
      </c>
      <c r="E88" s="205">
        <v>103.27000000000001</v>
      </c>
      <c r="F88" s="185">
        <v>2.4655604631729759</v>
      </c>
      <c r="G88" s="205"/>
      <c r="H88" s="374">
        <v>-6.404000000000039</v>
      </c>
      <c r="I88" s="205">
        <v>16.893000000000001</v>
      </c>
      <c r="J88" s="205">
        <v>-23.29700000000004</v>
      </c>
      <c r="K88" s="185">
        <v>-1.3790919315692913</v>
      </c>
    </row>
    <row r="89" spans="1:11">
      <c r="A89" s="86"/>
      <c r="B89" s="94" t="s">
        <v>6</v>
      </c>
      <c r="C89" s="374">
        <v>1178.5279999999998</v>
      </c>
      <c r="D89" s="205">
        <v>1274.825</v>
      </c>
      <c r="E89" s="205">
        <v>-96.297000000000253</v>
      </c>
      <c r="F89" s="185">
        <v>-7.5537426705626465E-2</v>
      </c>
      <c r="G89" s="205"/>
      <c r="H89" s="374">
        <v>397.52099999999984</v>
      </c>
      <c r="I89" s="205">
        <v>380.31800000000004</v>
      </c>
      <c r="J89" s="205">
        <v>17.202999999999804</v>
      </c>
      <c r="K89" s="185">
        <v>4.5233199585609452E-2</v>
      </c>
    </row>
    <row r="90" spans="1:11">
      <c r="A90" s="86"/>
      <c r="B90" s="94" t="s">
        <v>7</v>
      </c>
      <c r="C90" s="374">
        <v>584.91000000000008</v>
      </c>
      <c r="D90" s="205">
        <v>609.54399999999987</v>
      </c>
      <c r="E90" s="205">
        <v>-24.633999999999787</v>
      </c>
      <c r="F90" s="185">
        <v>-4.0413817542293562E-2</v>
      </c>
      <c r="G90" s="205"/>
      <c r="H90" s="374">
        <v>210.80300000000005</v>
      </c>
      <c r="I90" s="205">
        <v>182.62899999999996</v>
      </c>
      <c r="J90" s="205">
        <v>28.174000000000092</v>
      </c>
      <c r="K90" s="185">
        <v>0.15426903722848007</v>
      </c>
    </row>
    <row r="91" spans="1:11">
      <c r="A91" s="85"/>
      <c r="B91" s="380" t="s">
        <v>116</v>
      </c>
      <c r="C91" s="404">
        <v>1908.5929999999998</v>
      </c>
      <c r="D91" s="390">
        <v>1926.2539999999999</v>
      </c>
      <c r="E91" s="390">
        <v>-17.66100000000003</v>
      </c>
      <c r="F91" s="287">
        <v>-9.1685727842746312E-3</v>
      </c>
      <c r="G91" s="208"/>
      <c r="H91" s="404">
        <v>601.91999999999985</v>
      </c>
      <c r="I91" s="390">
        <v>579.83999999999992</v>
      </c>
      <c r="J91" s="390">
        <v>22.079999999999856</v>
      </c>
      <c r="K91" s="287">
        <v>3.8079470198675303E-2</v>
      </c>
    </row>
    <row r="92" spans="1:11">
      <c r="A92" s="85"/>
      <c r="B92" s="380"/>
      <c r="C92" s="390"/>
      <c r="D92" s="390"/>
      <c r="E92" s="390"/>
      <c r="F92" s="287"/>
      <c r="G92" s="205"/>
      <c r="H92" s="390"/>
      <c r="I92" s="390"/>
      <c r="J92" s="390"/>
      <c r="K92" s="287"/>
    </row>
    <row r="93" spans="1:11">
      <c r="A93" s="86"/>
      <c r="B93" s="391" t="s">
        <v>101</v>
      </c>
      <c r="C93" s="403">
        <v>-45.08700000000001</v>
      </c>
      <c r="D93" s="392">
        <v>-62.317</v>
      </c>
      <c r="E93" s="392">
        <v>17.22999999999999</v>
      </c>
      <c r="F93" s="393">
        <v>-0.2764895614358841</v>
      </c>
      <c r="G93" s="215"/>
      <c r="H93" s="403">
        <v>-21.093000000000021</v>
      </c>
      <c r="I93" s="392">
        <v>-22.645999999999997</v>
      </c>
      <c r="J93" s="392">
        <v>1.552999999999976</v>
      </c>
      <c r="K93" s="393">
        <v>-6.8577232182282843E-2</v>
      </c>
    </row>
    <row r="94" spans="1:11">
      <c r="A94" s="86"/>
      <c r="B94" s="391"/>
      <c r="C94" s="392"/>
      <c r="D94" s="392"/>
      <c r="E94" s="392"/>
      <c r="F94" s="392"/>
      <c r="G94" s="205"/>
      <c r="H94" s="392"/>
      <c r="I94" s="392"/>
      <c r="J94" s="392"/>
      <c r="K94" s="392"/>
    </row>
    <row r="95" spans="1:11" s="118" customFormat="1">
      <c r="A95" s="117"/>
      <c r="B95" s="400" t="s">
        <v>117</v>
      </c>
      <c r="C95" s="347">
        <v>3105.8519999999999</v>
      </c>
      <c r="D95" s="348">
        <v>3010.9970000000003</v>
      </c>
      <c r="E95" s="348">
        <v>94.855000000000118</v>
      </c>
      <c r="F95" s="287">
        <v>3.1502854370163647E-2</v>
      </c>
      <c r="G95" s="205"/>
      <c r="H95" s="347">
        <v>1029.2399999999998</v>
      </c>
      <c r="I95" s="348">
        <v>939.13700000000006</v>
      </c>
      <c r="J95" s="348">
        <v>90.10299999999981</v>
      </c>
      <c r="K95" s="287">
        <v>9.5942338551244122E-2</v>
      </c>
    </row>
    <row r="96" spans="1:11">
      <c r="A96" s="86"/>
      <c r="B96" s="86"/>
      <c r="C96" s="86"/>
      <c r="D96" s="86"/>
      <c r="E96" s="86"/>
      <c r="F96" s="86"/>
      <c r="G96" s="81"/>
    </row>
    <row r="97" spans="1:7">
      <c r="A97" s="86"/>
      <c r="B97" s="86"/>
      <c r="C97" s="86"/>
      <c r="D97" s="86"/>
      <c r="E97" s="81"/>
      <c r="F97" s="86"/>
      <c r="G97" s="81"/>
    </row>
    <row r="98" spans="1:7">
      <c r="A98" s="86"/>
      <c r="B98" s="86"/>
      <c r="C98" s="86"/>
      <c r="D98" s="86"/>
      <c r="E98" s="86"/>
      <c r="F98" s="86"/>
      <c r="G98" s="81"/>
    </row>
    <row r="99" spans="1:7">
      <c r="A99" s="86"/>
      <c r="B99" s="86"/>
      <c r="C99" s="86"/>
      <c r="D99" s="86"/>
      <c r="E99" s="86"/>
      <c r="F99" s="86"/>
      <c r="G99" s="86"/>
    </row>
    <row r="100" spans="1:7">
      <c r="A100" s="86"/>
      <c r="B100" s="86"/>
      <c r="C100" s="86"/>
      <c r="D100" s="86"/>
      <c r="E100" s="86"/>
      <c r="F100" s="86"/>
      <c r="G100" s="86"/>
    </row>
    <row r="101" spans="1:7">
      <c r="A101" s="86"/>
      <c r="B101" s="86"/>
      <c r="C101" s="86"/>
      <c r="D101" s="86"/>
      <c r="E101" s="86"/>
      <c r="F101" s="86"/>
      <c r="G101" s="86"/>
    </row>
    <row r="102" spans="1:7">
      <c r="A102" s="86"/>
      <c r="B102" s="86"/>
      <c r="C102" s="86"/>
      <c r="D102" s="86"/>
      <c r="E102" s="86"/>
      <c r="F102" s="86"/>
      <c r="G102" s="86"/>
    </row>
    <row r="103" spans="1:7">
      <c r="A103" s="86"/>
      <c r="B103" s="86"/>
      <c r="C103" s="86"/>
      <c r="D103" s="86"/>
      <c r="E103" s="86"/>
      <c r="F103" s="86"/>
      <c r="G103" s="86"/>
    </row>
    <row r="104" spans="1:7">
      <c r="A104" s="86"/>
      <c r="B104" s="86"/>
      <c r="C104" s="86"/>
      <c r="D104" s="86"/>
      <c r="E104" s="86"/>
      <c r="F104" s="86"/>
      <c r="G104" s="86"/>
    </row>
    <row r="105" spans="1:7">
      <c r="A105" s="86"/>
      <c r="B105" s="86"/>
      <c r="C105" s="86"/>
      <c r="D105" s="86"/>
      <c r="E105" s="86"/>
      <c r="F105" s="86"/>
      <c r="G105" s="86"/>
    </row>
    <row r="106" spans="1:7">
      <c r="A106" s="86"/>
      <c r="B106" s="86"/>
      <c r="C106" s="86"/>
      <c r="D106" s="86"/>
      <c r="E106" s="86"/>
      <c r="F106" s="86"/>
      <c r="G106" s="86"/>
    </row>
    <row r="107" spans="1:7">
      <c r="A107" s="86"/>
      <c r="B107" s="86"/>
      <c r="C107" s="86"/>
      <c r="D107" s="86"/>
      <c r="E107" s="86"/>
      <c r="F107" s="86"/>
      <c r="G107" s="86"/>
    </row>
    <row r="108" spans="1:7">
      <c r="A108" s="86"/>
      <c r="B108" s="86"/>
      <c r="C108" s="86"/>
      <c r="D108" s="86"/>
      <c r="E108" s="86"/>
      <c r="F108" s="86"/>
      <c r="G108" s="86"/>
    </row>
    <row r="109" spans="1:7">
      <c r="A109" s="86"/>
      <c r="B109" s="86"/>
      <c r="C109" s="86"/>
      <c r="D109" s="86"/>
      <c r="E109" s="86"/>
      <c r="F109" s="86"/>
      <c r="G109" s="86"/>
    </row>
    <row r="110" spans="1:7">
      <c r="A110" s="86"/>
      <c r="B110" s="86"/>
      <c r="C110" s="86"/>
      <c r="D110" s="86"/>
      <c r="E110" s="86"/>
      <c r="F110" s="86"/>
      <c r="G110" s="86"/>
    </row>
    <row r="111" spans="1:7">
      <c r="A111" s="86"/>
      <c r="B111" s="86"/>
      <c r="C111" s="86"/>
      <c r="D111" s="86"/>
      <c r="E111" s="86"/>
      <c r="F111" s="86"/>
      <c r="G111" s="86"/>
    </row>
    <row r="112" spans="1:7">
      <c r="A112" s="86"/>
      <c r="B112" s="86"/>
      <c r="C112" s="86"/>
      <c r="D112" s="86"/>
      <c r="E112" s="86"/>
      <c r="F112" s="86"/>
      <c r="G112" s="86"/>
    </row>
    <row r="113" spans="1:7">
      <c r="A113" s="86"/>
      <c r="B113" s="86"/>
      <c r="C113" s="86"/>
      <c r="D113" s="86"/>
      <c r="E113" s="86"/>
      <c r="F113" s="86"/>
      <c r="G113" s="86"/>
    </row>
    <row r="114" spans="1:7">
      <c r="A114" s="86"/>
      <c r="B114" s="86"/>
      <c r="C114" s="86"/>
      <c r="D114" s="86"/>
      <c r="E114" s="86"/>
      <c r="F114" s="86"/>
      <c r="G114" s="86"/>
    </row>
    <row r="115" spans="1:7">
      <c r="A115" s="86"/>
      <c r="B115" s="86"/>
      <c r="C115" s="86"/>
      <c r="D115" s="86"/>
      <c r="E115" s="86"/>
      <c r="F115" s="86"/>
      <c r="G115" s="86"/>
    </row>
  </sheetData>
  <mergeCells count="8">
    <mergeCell ref="H3:K3"/>
    <mergeCell ref="H41:K41"/>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topLeftCell="A12" workbookViewId="0">
      <selection activeCell="D53" sqref="D52:D53"/>
    </sheetView>
  </sheetViews>
  <sheetFormatPr baseColWidth="10" defaultColWidth="11.42578125" defaultRowHeight="12.75"/>
  <cols>
    <col min="1" max="1" width="3.7109375" style="101" customWidth="1"/>
    <col min="2" max="2" width="37.28515625" style="101" customWidth="1"/>
    <col min="3" max="4" width="16.28515625" style="101" bestFit="1" customWidth="1"/>
    <col min="5" max="5" width="13.7109375" style="765" customWidth="1"/>
    <col min="6" max="8" width="13.7109375" style="101" customWidth="1"/>
    <col min="9" max="9" width="13.7109375" style="765" customWidth="1"/>
    <col min="10" max="10" width="13.7109375" style="101" customWidth="1"/>
    <col min="11" max="16384" width="11.42578125" style="101"/>
  </cols>
  <sheetData>
    <row r="1" spans="1:10">
      <c r="B1" s="413"/>
      <c r="C1" s="413"/>
      <c r="D1" s="413"/>
      <c r="E1" s="762"/>
      <c r="F1" s="413"/>
      <c r="G1" s="413"/>
      <c r="H1" s="413"/>
      <c r="I1" s="762"/>
      <c r="J1" s="413"/>
    </row>
    <row r="2" spans="1:10">
      <c r="A2" s="416"/>
      <c r="B2" s="288" t="s">
        <v>118</v>
      </c>
      <c r="C2" s="822" t="s">
        <v>119</v>
      </c>
      <c r="D2" s="822"/>
      <c r="E2" s="822"/>
      <c r="F2" s="822"/>
      <c r="G2" s="822"/>
      <c r="H2" s="822"/>
      <c r="I2" s="822"/>
      <c r="J2" s="820"/>
    </row>
    <row r="3" spans="1:10">
      <c r="B3" s="856"/>
      <c r="C3" s="854" t="s">
        <v>11</v>
      </c>
      <c r="D3" s="854"/>
      <c r="E3" s="854"/>
      <c r="F3" s="854"/>
      <c r="G3" s="854" t="s">
        <v>12</v>
      </c>
      <c r="H3" s="854"/>
      <c r="I3" s="854"/>
      <c r="J3" s="854"/>
    </row>
    <row r="4" spans="1:10" s="147" customFormat="1">
      <c r="B4" s="857"/>
      <c r="C4" s="369" t="s">
        <v>480</v>
      </c>
      <c r="D4" s="411" t="s">
        <v>481</v>
      </c>
      <c r="E4" s="763" t="s">
        <v>62</v>
      </c>
      <c r="F4" s="410" t="s">
        <v>2</v>
      </c>
      <c r="G4" s="369" t="s">
        <v>471</v>
      </c>
      <c r="H4" s="411" t="s">
        <v>472</v>
      </c>
      <c r="I4" s="763" t="s">
        <v>62</v>
      </c>
      <c r="J4" s="410" t="s">
        <v>2</v>
      </c>
    </row>
    <row r="5" spans="1:10" ht="6.75" customHeight="1">
      <c r="B5" s="144"/>
      <c r="C5" s="144"/>
      <c r="D5" s="144"/>
      <c r="E5" s="764"/>
      <c r="F5" s="144"/>
      <c r="G5" s="144"/>
      <c r="H5" s="144"/>
      <c r="I5" s="764"/>
      <c r="J5" s="144"/>
    </row>
    <row r="6" spans="1:10">
      <c r="B6" s="101" t="s">
        <v>120</v>
      </c>
      <c r="C6" s="341">
        <v>36.707000000000001</v>
      </c>
      <c r="D6" s="84">
        <v>41.936</v>
      </c>
      <c r="E6" s="192">
        <v>-5.2289999999999992</v>
      </c>
      <c r="F6" s="185">
        <v>-0.12469000381533768</v>
      </c>
      <c r="G6" s="341">
        <v>9.3160000000000025</v>
      </c>
      <c r="H6" s="84">
        <v>18.715</v>
      </c>
      <c r="I6" s="192">
        <v>-9.3989999999999974</v>
      </c>
      <c r="J6" s="185">
        <v>-0.50221747261554883</v>
      </c>
    </row>
    <row r="7" spans="1:10">
      <c r="B7" s="85" t="s">
        <v>121</v>
      </c>
      <c r="C7" s="341">
        <v>-3.133</v>
      </c>
      <c r="D7" s="84">
        <v>-3.91</v>
      </c>
      <c r="E7" s="192">
        <v>0.77700000000000014</v>
      </c>
      <c r="F7" s="185">
        <v>-0.19872122762148337</v>
      </c>
      <c r="G7" s="341">
        <v>-0.53399999999999981</v>
      </c>
      <c r="H7" s="84">
        <v>-1.7440000000000002</v>
      </c>
      <c r="I7" s="192">
        <v>1.2100000000000004</v>
      </c>
      <c r="J7" s="185">
        <v>-0.69380733944954143</v>
      </c>
    </row>
    <row r="8" spans="1:10">
      <c r="B8" s="101" t="s">
        <v>122</v>
      </c>
      <c r="C8" s="341">
        <v>-0.93500000000000005</v>
      </c>
      <c r="D8" s="84">
        <v>-6.798</v>
      </c>
      <c r="E8" s="192">
        <v>5.8629999999999995</v>
      </c>
      <c r="F8" s="185">
        <v>-0.86245954692556637</v>
      </c>
      <c r="G8" s="341">
        <v>1.6549999999999998</v>
      </c>
      <c r="H8" s="84">
        <v>-3.105</v>
      </c>
      <c r="I8" s="192">
        <v>4.76</v>
      </c>
      <c r="J8" s="185">
        <v>-1.5330112721417068</v>
      </c>
    </row>
    <row r="9" spans="1:10">
      <c r="B9" s="85" t="s">
        <v>73</v>
      </c>
      <c r="C9" s="341">
        <v>-5.4459999999999997</v>
      </c>
      <c r="D9" s="84">
        <v>-14.276999999999999</v>
      </c>
      <c r="E9" s="192">
        <v>8.8309999999999995</v>
      </c>
      <c r="F9" s="185">
        <v>-0.61854731386145545</v>
      </c>
      <c r="G9" s="341">
        <v>-1.2189999999999994</v>
      </c>
      <c r="H9" s="84">
        <v>-4.0689999999999991</v>
      </c>
      <c r="I9" s="192">
        <v>2.8499999999999996</v>
      </c>
      <c r="J9" s="185">
        <v>-0.70041779306955032</v>
      </c>
    </row>
    <row r="10" spans="1:10">
      <c r="B10" s="85" t="s">
        <v>123</v>
      </c>
      <c r="C10" s="341"/>
      <c r="D10" s="84"/>
      <c r="E10" s="192"/>
      <c r="F10" s="185"/>
      <c r="G10" s="341"/>
      <c r="H10" s="84"/>
      <c r="I10" s="192"/>
      <c r="J10" s="185"/>
    </row>
    <row r="11" spans="1:10" ht="6" customHeight="1">
      <c r="B11" s="413"/>
      <c r="C11" s="413"/>
      <c r="D11" s="413"/>
      <c r="E11" s="762"/>
      <c r="F11" s="413"/>
      <c r="G11" s="413"/>
      <c r="H11" s="413"/>
      <c r="I11" s="762"/>
      <c r="J11" s="413"/>
    </row>
    <row r="12" spans="1:10">
      <c r="B12" s="414" t="s">
        <v>124</v>
      </c>
      <c r="C12" s="363">
        <v>27.192999999999998</v>
      </c>
      <c r="D12" s="415">
        <v>16.950999999999993</v>
      </c>
      <c r="E12" s="446">
        <v>10.242000000000004</v>
      </c>
      <c r="F12" s="287">
        <v>0.60421214087664499</v>
      </c>
      <c r="G12" s="363">
        <v>9.2180000000000035</v>
      </c>
      <c r="H12" s="415">
        <v>9.7970000000000006</v>
      </c>
      <c r="I12" s="446">
        <v>-0.57899999999999707</v>
      </c>
      <c r="J12" s="287">
        <v>-5.9099724405429876E-2</v>
      </c>
    </row>
    <row r="13" spans="1:10">
      <c r="B13" s="855"/>
      <c r="C13" s="855"/>
      <c r="D13" s="855"/>
      <c r="E13" s="855"/>
      <c r="F13" s="855"/>
      <c r="G13" s="855"/>
      <c r="H13" s="855"/>
      <c r="I13" s="855"/>
      <c r="J13" s="855"/>
    </row>
    <row r="14" spans="1:10">
      <c r="B14" s="413"/>
      <c r="C14" s="413"/>
      <c r="D14" s="413"/>
      <c r="E14" s="762"/>
      <c r="F14" s="413"/>
      <c r="G14" s="413"/>
      <c r="H14" s="413"/>
      <c r="I14" s="762"/>
      <c r="J14" s="413"/>
    </row>
    <row r="15" spans="1:10">
      <c r="A15" s="416"/>
      <c r="B15" s="288" t="s">
        <v>125</v>
      </c>
      <c r="C15" s="824" t="s">
        <v>119</v>
      </c>
      <c r="D15" s="824"/>
      <c r="E15" s="824"/>
      <c r="F15" s="824"/>
      <c r="G15" s="824"/>
      <c r="H15" s="824"/>
      <c r="I15" s="824"/>
      <c r="J15" s="825"/>
    </row>
    <row r="16" spans="1:10">
      <c r="B16" s="856"/>
      <c r="C16" s="854" t="s">
        <v>11</v>
      </c>
      <c r="D16" s="854"/>
      <c r="E16" s="854"/>
      <c r="F16" s="854"/>
      <c r="G16" s="854" t="s">
        <v>12</v>
      </c>
      <c r="H16" s="854"/>
      <c r="I16" s="854"/>
      <c r="J16" s="854"/>
    </row>
    <row r="17" spans="1:10">
      <c r="B17" s="857"/>
      <c r="C17" s="369" t="s">
        <v>480</v>
      </c>
      <c r="D17" s="411" t="s">
        <v>481</v>
      </c>
      <c r="E17" s="763" t="s">
        <v>62</v>
      </c>
      <c r="F17" s="410" t="s">
        <v>2</v>
      </c>
      <c r="G17" s="369" t="s">
        <v>471</v>
      </c>
      <c r="H17" s="411" t="s">
        <v>472</v>
      </c>
      <c r="I17" s="763" t="s">
        <v>62</v>
      </c>
      <c r="J17" s="410" t="s">
        <v>2</v>
      </c>
    </row>
    <row r="18" spans="1:10" ht="8.25" customHeight="1">
      <c r="B18" s="144"/>
      <c r="C18" s="144"/>
      <c r="D18" s="144"/>
      <c r="E18" s="764"/>
      <c r="F18" s="144"/>
      <c r="G18" s="144"/>
      <c r="H18" s="144"/>
      <c r="I18" s="764"/>
      <c r="J18" s="144"/>
    </row>
    <row r="19" spans="1:10">
      <c r="B19" s="101" t="s">
        <v>120</v>
      </c>
      <c r="C19" s="341">
        <v>965.76400000000001</v>
      </c>
      <c r="D19" s="84">
        <v>867.95600000000002</v>
      </c>
      <c r="E19" s="192">
        <v>97.807999999999993</v>
      </c>
      <c r="F19" s="185">
        <v>0.11268773993151715</v>
      </c>
      <c r="G19" s="341">
        <v>358.14400000000001</v>
      </c>
      <c r="H19" s="84">
        <v>294.63700000000006</v>
      </c>
      <c r="I19" s="192">
        <v>63.506999999999948</v>
      </c>
      <c r="J19" s="185">
        <v>0.21554319382833764</v>
      </c>
    </row>
    <row r="20" spans="1:10">
      <c r="B20" s="85" t="s">
        <v>121</v>
      </c>
      <c r="C20" s="341">
        <v>-450.31300000000005</v>
      </c>
      <c r="D20" s="84">
        <v>-276.2</v>
      </c>
      <c r="E20" s="192">
        <v>-174.11300000000006</v>
      </c>
      <c r="F20" s="185">
        <v>-0.63038740043446806</v>
      </c>
      <c r="G20" s="341">
        <v>-168.08500000000004</v>
      </c>
      <c r="H20" s="84">
        <v>-104.60399999999998</v>
      </c>
      <c r="I20" s="192">
        <v>-63.481000000000051</v>
      </c>
      <c r="J20" s="185">
        <v>-0.60686971817521385</v>
      </c>
    </row>
    <row r="21" spans="1:10">
      <c r="B21" s="101" t="s">
        <v>122</v>
      </c>
      <c r="C21" s="341">
        <v>-14.429</v>
      </c>
      <c r="D21" s="84">
        <v>-12.422000000000001</v>
      </c>
      <c r="E21" s="192">
        <v>-2.0069999999999997</v>
      </c>
      <c r="F21" s="185">
        <v>-0.16156818547737872</v>
      </c>
      <c r="G21" s="341">
        <v>-5.4430000000000014</v>
      </c>
      <c r="H21" s="84">
        <v>-4.5020000000000007</v>
      </c>
      <c r="I21" s="192">
        <v>-0.94100000000000072</v>
      </c>
      <c r="J21" s="185">
        <v>-0.20901821412705468</v>
      </c>
    </row>
    <row r="22" spans="1:10">
      <c r="B22" s="85" t="s">
        <v>73</v>
      </c>
      <c r="C22" s="341">
        <v>-79.471999999999994</v>
      </c>
      <c r="D22" s="84">
        <v>-84.927000000000007</v>
      </c>
      <c r="E22" s="192">
        <v>5.4550000000000125</v>
      </c>
      <c r="F22" s="185">
        <v>6.4231634227042145E-2</v>
      </c>
      <c r="G22" s="341">
        <v>-26.919999999999995</v>
      </c>
      <c r="H22" s="84">
        <v>-27.929000000000009</v>
      </c>
      <c r="I22" s="192">
        <v>1.0090000000000146</v>
      </c>
      <c r="J22" s="185">
        <v>3.612732285438125E-2</v>
      </c>
    </row>
    <row r="23" spans="1:10" ht="6" customHeight="1">
      <c r="B23" s="413"/>
      <c r="C23" s="413"/>
      <c r="D23" s="413"/>
      <c r="E23" s="762"/>
      <c r="F23" s="413"/>
      <c r="G23" s="413"/>
      <c r="H23" s="413"/>
      <c r="I23" s="762"/>
      <c r="J23" s="413"/>
    </row>
    <row r="24" spans="1:10">
      <c r="B24" s="414" t="s">
        <v>124</v>
      </c>
      <c r="C24" s="363">
        <v>421.55000000000007</v>
      </c>
      <c r="D24" s="415">
        <v>494.40700000000004</v>
      </c>
      <c r="E24" s="446">
        <v>-72.856999999999971</v>
      </c>
      <c r="F24" s="287">
        <v>-0.14736239575895971</v>
      </c>
      <c r="G24" s="363">
        <v>157.69599999999997</v>
      </c>
      <c r="H24" s="415">
        <v>157.60200000000006</v>
      </c>
      <c r="I24" s="446">
        <v>9.3999999999908823E-2</v>
      </c>
      <c r="J24" s="287">
        <v>5.9643913148255123E-4</v>
      </c>
    </row>
    <row r="26" spans="1:10">
      <c r="B26" s="413"/>
      <c r="C26" s="413"/>
      <c r="D26" s="413"/>
      <c r="E26" s="762"/>
      <c r="F26" s="413"/>
      <c r="G26" s="413"/>
      <c r="H26" s="413"/>
      <c r="I26" s="762"/>
      <c r="J26" s="413"/>
    </row>
    <row r="27" spans="1:10">
      <c r="A27" s="416"/>
      <c r="B27" s="288" t="s">
        <v>126</v>
      </c>
      <c r="C27" s="822" t="s">
        <v>119</v>
      </c>
      <c r="D27" s="822"/>
      <c r="E27" s="822"/>
      <c r="F27" s="822"/>
      <c r="G27" s="822"/>
      <c r="H27" s="822"/>
      <c r="I27" s="822"/>
      <c r="J27" s="820"/>
    </row>
    <row r="28" spans="1:10">
      <c r="B28" s="856"/>
      <c r="C28" s="854" t="s">
        <v>11</v>
      </c>
      <c r="D28" s="854"/>
      <c r="E28" s="854"/>
      <c r="F28" s="854"/>
      <c r="G28" s="854" t="s">
        <v>12</v>
      </c>
      <c r="H28" s="854"/>
      <c r="I28" s="854"/>
      <c r="J28" s="854"/>
    </row>
    <row r="29" spans="1:10">
      <c r="B29" s="857"/>
      <c r="C29" s="369" t="s">
        <v>480</v>
      </c>
      <c r="D29" s="411" t="s">
        <v>481</v>
      </c>
      <c r="E29" s="763" t="s">
        <v>62</v>
      </c>
      <c r="F29" s="410" t="s">
        <v>2</v>
      </c>
      <c r="G29" s="369" t="s">
        <v>471</v>
      </c>
      <c r="H29" s="411" t="s">
        <v>472</v>
      </c>
      <c r="I29" s="763" t="s">
        <v>62</v>
      </c>
      <c r="J29" s="410" t="s">
        <v>2</v>
      </c>
    </row>
    <row r="30" spans="1:10" ht="7.5" customHeight="1">
      <c r="B30" s="144"/>
      <c r="C30" s="144"/>
      <c r="D30" s="144"/>
      <c r="E30" s="764"/>
      <c r="F30" s="144"/>
      <c r="G30" s="144"/>
      <c r="H30" s="144"/>
      <c r="I30" s="764"/>
      <c r="J30" s="144"/>
    </row>
    <row r="31" spans="1:10">
      <c r="B31" s="85" t="s">
        <v>120</v>
      </c>
      <c r="C31" s="341">
        <v>1222.5830000000001</v>
      </c>
      <c r="D31" s="84">
        <v>1360.135</v>
      </c>
      <c r="E31" s="192">
        <v>-137.55199999999991</v>
      </c>
      <c r="F31" s="185">
        <v>-0.10113113771794702</v>
      </c>
      <c r="G31" s="341">
        <v>428.60800000000006</v>
      </c>
      <c r="H31" s="84">
        <v>458.26300000000003</v>
      </c>
      <c r="I31" s="192">
        <v>-29.654999999999973</v>
      </c>
      <c r="J31" s="185">
        <v>-6.4711748493768817E-2</v>
      </c>
    </row>
    <row r="32" spans="1:10">
      <c r="B32" s="101" t="s">
        <v>121</v>
      </c>
      <c r="C32" s="341">
        <v>-506.72199999999998</v>
      </c>
      <c r="D32" s="84">
        <v>-766.18899999999996</v>
      </c>
      <c r="E32" s="192">
        <v>259.46699999999998</v>
      </c>
      <c r="F32" s="185">
        <v>0.3386462087030746</v>
      </c>
      <c r="G32" s="341">
        <v>-172.79899999999998</v>
      </c>
      <c r="H32" s="84">
        <v>-280.18199999999996</v>
      </c>
      <c r="I32" s="192">
        <v>107.38299999999998</v>
      </c>
      <c r="J32" s="185">
        <v>0.38326159424945216</v>
      </c>
    </row>
    <row r="33" spans="1:10">
      <c r="B33" s="85" t="s">
        <v>122</v>
      </c>
      <c r="C33" s="341">
        <v>-36.381</v>
      </c>
      <c r="D33" s="84">
        <v>-33.744999999999997</v>
      </c>
      <c r="E33" s="192">
        <v>-2.6360000000000028</v>
      </c>
      <c r="F33" s="185">
        <v>-7.8115276337235251E-2</v>
      </c>
      <c r="G33" s="341">
        <v>-12.269000000000002</v>
      </c>
      <c r="H33" s="84">
        <v>-11.764999999999997</v>
      </c>
      <c r="I33" s="192">
        <v>-0.50400000000000489</v>
      </c>
      <c r="J33" s="185">
        <v>-4.2838929026774775E-2</v>
      </c>
    </row>
    <row r="34" spans="1:10">
      <c r="B34" s="413" t="s">
        <v>73</v>
      </c>
      <c r="C34" s="341">
        <v>-40.311999999999998</v>
      </c>
      <c r="D34" s="84">
        <v>-48.468000000000004</v>
      </c>
      <c r="E34" s="192">
        <v>8.1560000000000059</v>
      </c>
      <c r="F34" s="185">
        <v>0.16827597590162591</v>
      </c>
      <c r="G34" s="341">
        <v>-16.508999999999997</v>
      </c>
      <c r="H34" s="84">
        <v>-11.580000000000005</v>
      </c>
      <c r="I34" s="192">
        <v>-4.9289999999999914</v>
      </c>
      <c r="J34" s="185">
        <v>-0.42564766839378154</v>
      </c>
    </row>
    <row r="35" spans="1:10" ht="8.25" customHeight="1">
      <c r="B35" s="414"/>
      <c r="C35" s="415"/>
      <c r="D35" s="415"/>
      <c r="E35" s="446"/>
      <c r="F35" s="287"/>
      <c r="G35" s="415"/>
      <c r="H35" s="415"/>
      <c r="I35" s="446"/>
      <c r="J35" s="287"/>
    </row>
    <row r="36" spans="1:10">
      <c r="B36" s="414" t="s">
        <v>124</v>
      </c>
      <c r="C36" s="363">
        <v>639.16800000000012</v>
      </c>
      <c r="D36" s="415">
        <v>511.733</v>
      </c>
      <c r="E36" s="446">
        <v>127.43500000000012</v>
      </c>
      <c r="F36" s="287">
        <v>0.24902634772430177</v>
      </c>
      <c r="G36" s="363">
        <v>227.03100000000009</v>
      </c>
      <c r="H36" s="415">
        <v>154.73600000000008</v>
      </c>
      <c r="I36" s="446">
        <v>72.295000000000016</v>
      </c>
      <c r="J36" s="287">
        <v>0.46721512770137519</v>
      </c>
    </row>
    <row r="38" spans="1:10">
      <c r="B38" s="413"/>
      <c r="C38" s="413"/>
      <c r="D38" s="413"/>
      <c r="E38" s="762"/>
      <c r="F38" s="413"/>
      <c r="G38" s="413"/>
      <c r="H38" s="413"/>
      <c r="I38" s="762"/>
      <c r="J38" s="413"/>
    </row>
    <row r="39" spans="1:10">
      <c r="A39" s="416"/>
      <c r="B39" s="288" t="s">
        <v>127</v>
      </c>
      <c r="C39" s="822" t="s">
        <v>119</v>
      </c>
      <c r="D39" s="822"/>
      <c r="E39" s="822"/>
      <c r="F39" s="822"/>
      <c r="G39" s="822"/>
      <c r="H39" s="822"/>
      <c r="I39" s="822"/>
      <c r="J39" s="820"/>
    </row>
    <row r="40" spans="1:10">
      <c r="B40" s="856"/>
      <c r="C40" s="854" t="s">
        <v>11</v>
      </c>
      <c r="D40" s="854"/>
      <c r="E40" s="854"/>
      <c r="F40" s="854"/>
      <c r="G40" s="854" t="s">
        <v>12</v>
      </c>
      <c r="H40" s="854"/>
      <c r="I40" s="854"/>
      <c r="J40" s="854"/>
    </row>
    <row r="41" spans="1:10">
      <c r="B41" s="857"/>
      <c r="C41" s="369" t="s">
        <v>480</v>
      </c>
      <c r="D41" s="411" t="s">
        <v>481</v>
      </c>
      <c r="E41" s="763" t="s">
        <v>62</v>
      </c>
      <c r="F41" s="410" t="s">
        <v>2</v>
      </c>
      <c r="G41" s="369" t="s">
        <v>471</v>
      </c>
      <c r="H41" s="411" t="s">
        <v>472</v>
      </c>
      <c r="I41" s="763" t="s">
        <v>62</v>
      </c>
      <c r="J41" s="410" t="s">
        <v>2</v>
      </c>
    </row>
    <row r="42" spans="1:10">
      <c r="B42" s="144"/>
      <c r="C42" s="144"/>
      <c r="D42" s="144"/>
      <c r="E42" s="764"/>
      <c r="F42" s="144"/>
      <c r="G42" s="144"/>
      <c r="H42" s="144"/>
      <c r="I42" s="764"/>
      <c r="J42" s="144"/>
    </row>
    <row r="43" spans="1:10">
      <c r="B43" s="85" t="s">
        <v>120</v>
      </c>
      <c r="C43" s="341">
        <v>253.054</v>
      </c>
      <c r="D43" s="84">
        <v>255.43899999999999</v>
      </c>
      <c r="E43" s="192">
        <v>-2.3849999999999909</v>
      </c>
      <c r="F43" s="185">
        <v>-9.3368671189598684E-3</v>
      </c>
      <c r="G43" s="341">
        <v>88.460000000000008</v>
      </c>
      <c r="H43" s="84">
        <v>92.066999999999979</v>
      </c>
      <c r="I43" s="192">
        <v>-3.6069999999999709</v>
      </c>
      <c r="J43" s="185">
        <v>-3.9177989942107083E-2</v>
      </c>
    </row>
    <row r="44" spans="1:10">
      <c r="B44" s="101" t="s">
        <v>121</v>
      </c>
      <c r="C44" s="341">
        <v>-72.653999999999996</v>
      </c>
      <c r="D44" s="84">
        <v>-106.387</v>
      </c>
      <c r="E44" s="192">
        <v>33.733000000000004</v>
      </c>
      <c r="F44" s="185">
        <v>0.31707821444349404</v>
      </c>
      <c r="G44" s="341">
        <v>-23.646999999999998</v>
      </c>
      <c r="H44" s="84">
        <v>-23.679000000000002</v>
      </c>
      <c r="I44" s="192">
        <v>3.2000000000003581E-2</v>
      </c>
      <c r="J44" s="185">
        <v>1.3514084209639288E-3</v>
      </c>
    </row>
    <row r="45" spans="1:10">
      <c r="B45" s="85" t="s">
        <v>122</v>
      </c>
      <c r="C45" s="341">
        <v>-9.8349999999999991</v>
      </c>
      <c r="D45" s="84">
        <v>-10.029999999999999</v>
      </c>
      <c r="E45" s="192">
        <v>0.19500000000000028</v>
      </c>
      <c r="F45" s="185">
        <v>1.9441674975074763E-2</v>
      </c>
      <c r="G45" s="341">
        <v>-3.6069999999999993</v>
      </c>
      <c r="H45" s="84">
        <v>-3.3089999999999993</v>
      </c>
      <c r="I45" s="192">
        <v>-0.29800000000000004</v>
      </c>
      <c r="J45" s="185">
        <v>-9.0057419159867091E-2</v>
      </c>
    </row>
    <row r="46" spans="1:10">
      <c r="B46" s="413" t="s">
        <v>73</v>
      </c>
      <c r="C46" s="341">
        <v>-16.13</v>
      </c>
      <c r="D46" s="84">
        <v>-15.053000000000001</v>
      </c>
      <c r="E46" s="192">
        <v>-1.0769999999999982</v>
      </c>
      <c r="F46" s="185">
        <v>-7.1547199893708724E-2</v>
      </c>
      <c r="G46" s="341">
        <v>-6.7379999999999995</v>
      </c>
      <c r="H46" s="84">
        <v>-5.2710000000000008</v>
      </c>
      <c r="I46" s="192">
        <v>-1.4669999999999987</v>
      </c>
      <c r="J46" s="185">
        <v>-0.27831531018781996</v>
      </c>
    </row>
    <row r="47" spans="1:10">
      <c r="B47" s="414"/>
      <c r="C47" s="415"/>
      <c r="D47" s="415"/>
      <c r="E47" s="446"/>
      <c r="F47" s="287"/>
      <c r="G47" s="415"/>
      <c r="H47" s="415"/>
      <c r="I47" s="446"/>
      <c r="J47" s="287"/>
    </row>
    <row r="48" spans="1:10">
      <c r="B48" s="414" t="s">
        <v>124</v>
      </c>
      <c r="C48" s="363">
        <v>154.435</v>
      </c>
      <c r="D48" s="415">
        <v>123.96899999999999</v>
      </c>
      <c r="E48" s="446">
        <v>30.466000000000008</v>
      </c>
      <c r="F48" s="287">
        <v>0.24575498713388022</v>
      </c>
      <c r="G48" s="363">
        <v>54.468000000000018</v>
      </c>
      <c r="H48" s="415">
        <v>59.807999999999979</v>
      </c>
      <c r="I48" s="446">
        <v>-5.3399999999999608</v>
      </c>
      <c r="J48" s="287">
        <v>-8.9285714285713635E-2</v>
      </c>
    </row>
  </sheetData>
  <mergeCells count="17">
    <mergeCell ref="B40:B41"/>
    <mergeCell ref="C40:F40"/>
    <mergeCell ref="B28:B29"/>
    <mergeCell ref="G28:J28"/>
    <mergeCell ref="C39:J39"/>
    <mergeCell ref="G40:J40"/>
    <mergeCell ref="G3:J3"/>
    <mergeCell ref="C28:F28"/>
    <mergeCell ref="C2:J2"/>
    <mergeCell ref="C15:J15"/>
    <mergeCell ref="G16:J16"/>
    <mergeCell ref="C27:J27"/>
    <mergeCell ref="C3:F3"/>
    <mergeCell ref="B13:J13"/>
    <mergeCell ref="B3:B4"/>
    <mergeCell ref="C16:F16"/>
    <mergeCell ref="B16:B17"/>
  </mergeCells>
  <pageMargins left="0.7" right="0.7" top="0.75" bottom="0.75" header="0.3" footer="0.3"/>
  <pageSetup paperSize="9"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37"/>
  <sheetViews>
    <sheetView topLeftCell="I15" workbookViewId="0">
      <selection activeCell="N21" sqref="N21"/>
    </sheetView>
  </sheetViews>
  <sheetFormatPr baseColWidth="10" defaultColWidth="11.42578125" defaultRowHeight="12.75"/>
  <cols>
    <col min="1" max="1" width="3.28515625" style="101" customWidth="1"/>
    <col min="2" max="2" width="35.28515625" style="101" customWidth="1"/>
    <col min="3" max="4" width="16.28515625" style="101" bestFit="1" customWidth="1"/>
    <col min="5" max="10" width="13.7109375" style="101" customWidth="1"/>
    <col min="11" max="11" width="3.5703125" style="101" customWidth="1"/>
    <col min="12" max="12" width="29.7109375" style="101" customWidth="1"/>
    <col min="13" max="13" width="17.42578125" style="101" customWidth="1"/>
    <col min="14" max="14" width="16.28515625" style="101" customWidth="1"/>
    <col min="15" max="15" width="13.42578125" style="101" customWidth="1"/>
    <col min="16" max="16" width="2" style="101" customWidth="1"/>
    <col min="17" max="17" width="15.5703125" style="101" bestFit="1" customWidth="1"/>
    <col min="18" max="18" width="15.85546875" style="101" customWidth="1"/>
    <col min="19" max="16384" width="11.42578125" style="101"/>
  </cols>
  <sheetData>
    <row r="1" spans="2:29">
      <c r="B1" s="413"/>
      <c r="C1" s="413"/>
      <c r="D1" s="413"/>
      <c r="E1" s="413"/>
      <c r="F1" s="413"/>
      <c r="G1" s="413"/>
      <c r="H1" s="413"/>
      <c r="I1" s="413"/>
      <c r="J1" s="413"/>
      <c r="L1" s="413"/>
      <c r="M1" s="413"/>
      <c r="N1" s="413"/>
      <c r="O1" s="413"/>
      <c r="P1" s="413"/>
      <c r="Q1" s="413"/>
      <c r="R1" s="413"/>
      <c r="S1" s="413"/>
    </row>
    <row r="2" spans="2:29">
      <c r="B2" s="307" t="s">
        <v>118</v>
      </c>
      <c r="C2" s="822" t="s">
        <v>119</v>
      </c>
      <c r="D2" s="822"/>
      <c r="E2" s="822"/>
      <c r="F2" s="820"/>
      <c r="G2" s="636"/>
      <c r="H2" s="636"/>
      <c r="I2" s="636"/>
      <c r="J2" s="636"/>
      <c r="K2" s="419"/>
      <c r="L2" s="819" t="s">
        <v>118</v>
      </c>
      <c r="M2" s="822"/>
      <c r="N2" s="822"/>
      <c r="O2" s="822"/>
      <c r="P2" s="822"/>
      <c r="Q2" s="822"/>
      <c r="R2" s="822"/>
      <c r="S2" s="820"/>
    </row>
    <row r="3" spans="2:29">
      <c r="B3" s="966"/>
      <c r="C3" s="854" t="s">
        <v>11</v>
      </c>
      <c r="D3" s="854"/>
      <c r="E3" s="854"/>
      <c r="F3" s="854"/>
      <c r="G3" s="854" t="s">
        <v>12</v>
      </c>
      <c r="H3" s="854"/>
      <c r="I3" s="854"/>
      <c r="J3" s="854"/>
      <c r="L3" s="966" t="s">
        <v>128</v>
      </c>
      <c r="M3" s="854" t="s">
        <v>129</v>
      </c>
      <c r="N3" s="854"/>
      <c r="O3" s="854"/>
      <c r="P3" s="854"/>
      <c r="Q3" s="854" t="s">
        <v>130</v>
      </c>
      <c r="R3" s="854"/>
      <c r="S3" s="854"/>
    </row>
    <row r="4" spans="2:29" s="147" customFormat="1" ht="25.5" customHeight="1">
      <c r="B4" s="857"/>
      <c r="C4" s="369" t="s">
        <v>480</v>
      </c>
      <c r="D4" s="411" t="s">
        <v>481</v>
      </c>
      <c r="E4" s="410" t="s">
        <v>62</v>
      </c>
      <c r="F4" s="410" t="s">
        <v>13</v>
      </c>
      <c r="G4" s="369" t="s">
        <v>471</v>
      </c>
      <c r="H4" s="411" t="s">
        <v>472</v>
      </c>
      <c r="I4" s="410" t="s">
        <v>62</v>
      </c>
      <c r="J4" s="410" t="s">
        <v>2</v>
      </c>
      <c r="L4" s="857"/>
      <c r="M4" s="421" t="s">
        <v>480</v>
      </c>
      <c r="N4" s="412" t="s">
        <v>481</v>
      </c>
      <c r="O4" s="420" t="s">
        <v>131</v>
      </c>
      <c r="P4" s="148"/>
      <c r="Q4" s="421" t="s">
        <v>471</v>
      </c>
      <c r="R4" s="412" t="s">
        <v>472</v>
      </c>
      <c r="S4" s="412" t="s">
        <v>2</v>
      </c>
    </row>
    <row r="5" spans="2:29" ht="6.75" customHeight="1">
      <c r="B5" s="144"/>
      <c r="C5" s="144"/>
      <c r="D5" s="144"/>
      <c r="E5" s="144"/>
      <c r="F5" s="144"/>
      <c r="G5" s="144"/>
      <c r="H5" s="144"/>
      <c r="I5" s="144"/>
      <c r="J5" s="144"/>
      <c r="L5" s="422"/>
      <c r="M5" s="422"/>
      <c r="P5" s="148"/>
      <c r="Q5" s="766"/>
      <c r="R5" s="766"/>
    </row>
    <row r="6" spans="2:29">
      <c r="B6" s="101" t="s">
        <v>120</v>
      </c>
      <c r="C6" s="341">
        <v>1133.674</v>
      </c>
      <c r="D6" s="84">
        <v>1013.279</v>
      </c>
      <c r="E6" s="84">
        <v>120.39499999999998</v>
      </c>
      <c r="F6" s="185">
        <v>0.11881722605521272</v>
      </c>
      <c r="G6" s="341">
        <v>275.08399999999995</v>
      </c>
      <c r="H6" s="84">
        <v>430.47500000000002</v>
      </c>
      <c r="I6" s="84">
        <v>-155.39100000000008</v>
      </c>
      <c r="J6" s="185">
        <v>-0.36097566641500689</v>
      </c>
      <c r="L6" s="101" t="s">
        <v>132</v>
      </c>
      <c r="M6" s="418">
        <v>0.17469999999999999</v>
      </c>
      <c r="N6" s="195">
        <v>0.1693905359051007</v>
      </c>
      <c r="O6" s="427">
        <v>0.53094640948992966</v>
      </c>
      <c r="P6" s="148"/>
      <c r="Q6" s="767">
        <v>2.7555929999999997</v>
      </c>
      <c r="R6" s="768">
        <v>2.6977609999999999</v>
      </c>
      <c r="S6" s="774">
        <v>2.1437036119952735E-2</v>
      </c>
    </row>
    <row r="7" spans="2:29">
      <c r="B7" s="85" t="s">
        <v>121</v>
      </c>
      <c r="C7" s="341">
        <v>-731.51</v>
      </c>
      <c r="D7" s="84">
        <v>-697.27700000000004</v>
      </c>
      <c r="E7" s="84">
        <v>-34.232999999999947</v>
      </c>
      <c r="F7" s="185">
        <v>4.9095266300193341E-2</v>
      </c>
      <c r="G7" s="341">
        <v>-221.86399999999998</v>
      </c>
      <c r="H7" s="84">
        <v>-305.78000000000003</v>
      </c>
      <c r="I7" s="84">
        <v>83.916000000000054</v>
      </c>
      <c r="J7" s="185">
        <v>-0.274432598600301</v>
      </c>
      <c r="K7" s="144"/>
      <c r="L7" s="413"/>
      <c r="M7" s="423"/>
      <c r="N7" s="423"/>
      <c r="O7" s="423"/>
      <c r="P7" s="148"/>
      <c r="Q7" s="769"/>
      <c r="R7" s="769"/>
      <c r="S7" s="775"/>
      <c r="T7" s="144"/>
      <c r="X7" s="192"/>
      <c r="Y7" s="192"/>
      <c r="Z7" s="193"/>
      <c r="AA7" s="194"/>
      <c r="AB7" s="194"/>
      <c r="AC7" s="192"/>
    </row>
    <row r="8" spans="2:29">
      <c r="B8" s="101" t="s">
        <v>122</v>
      </c>
      <c r="C8" s="341">
        <v>-120.752</v>
      </c>
      <c r="D8" s="84">
        <v>-128.01299999999998</v>
      </c>
      <c r="E8" s="84">
        <v>7.2609999999999815</v>
      </c>
      <c r="F8" s="185">
        <v>-5.6720801793567754E-2</v>
      </c>
      <c r="G8" s="341">
        <v>-32.427000000000007</v>
      </c>
      <c r="H8" s="84">
        <v>-48.000999999999976</v>
      </c>
      <c r="I8" s="84">
        <v>15.57399999999997</v>
      </c>
      <c r="J8" s="185">
        <v>-0.32445157392554269</v>
      </c>
      <c r="L8" s="414" t="s">
        <v>133</v>
      </c>
      <c r="M8" s="424">
        <v>0.17469999999999999</v>
      </c>
      <c r="N8" s="425">
        <v>0.1693905359051007</v>
      </c>
      <c r="O8" s="640">
        <v>0.53094640948992966</v>
      </c>
      <c r="P8" s="148"/>
      <c r="Q8" s="770">
        <v>2.7555929999999997</v>
      </c>
      <c r="R8" s="771">
        <v>2.6977609999999999</v>
      </c>
      <c r="S8" s="776">
        <v>2.1437036119952735E-2</v>
      </c>
    </row>
    <row r="9" spans="2:29">
      <c r="B9" s="85" t="s">
        <v>73</v>
      </c>
      <c r="C9" s="341">
        <v>-136.25700000000001</v>
      </c>
      <c r="D9" s="84">
        <v>-146.10400000000001</v>
      </c>
      <c r="E9" s="84">
        <v>9.8470000000000084</v>
      </c>
      <c r="F9" s="185">
        <v>-6.7397196517549163E-2</v>
      </c>
      <c r="G9" s="341">
        <v>-27.197000000000003</v>
      </c>
      <c r="H9" s="84">
        <v>-59.801000000000016</v>
      </c>
      <c r="I9" s="84">
        <v>32.604000000000013</v>
      </c>
      <c r="J9" s="185">
        <v>-0.54520827410912864</v>
      </c>
      <c r="P9" s="148"/>
      <c r="Q9" s="766"/>
      <c r="R9" s="766"/>
    </row>
    <row r="10" spans="2:29">
      <c r="B10" s="85" t="s">
        <v>123</v>
      </c>
      <c r="C10" s="341"/>
      <c r="D10" s="84"/>
      <c r="E10" s="84"/>
      <c r="F10" s="185"/>
      <c r="G10" s="341"/>
      <c r="H10" s="84"/>
      <c r="I10" s="84"/>
      <c r="J10" s="185"/>
      <c r="P10" s="148"/>
    </row>
    <row r="11" spans="2:29">
      <c r="B11" s="413"/>
      <c r="C11" s="413"/>
      <c r="D11" s="413"/>
      <c r="E11" s="413"/>
      <c r="F11" s="413"/>
      <c r="G11" s="413"/>
      <c r="H11" s="413"/>
      <c r="I11" s="413"/>
      <c r="J11" s="413"/>
      <c r="Q11" s="249"/>
      <c r="S11" s="249"/>
    </row>
    <row r="12" spans="2:29">
      <c r="B12" s="414" t="s">
        <v>116</v>
      </c>
      <c r="C12" s="363">
        <v>145.15499999999997</v>
      </c>
      <c r="D12" s="415">
        <v>41.884999999999962</v>
      </c>
      <c r="E12" s="415">
        <v>103.27000000000001</v>
      </c>
      <c r="F12" s="287">
        <v>2.4655604631729759</v>
      </c>
      <c r="G12" s="363">
        <v>-6.404000000000039</v>
      </c>
      <c r="H12" s="415">
        <v>16.893000000000001</v>
      </c>
      <c r="I12" s="415">
        <v>-23.29700000000004</v>
      </c>
      <c r="J12" s="287">
        <v>-1.3790919315692913</v>
      </c>
      <c r="N12" s="650"/>
      <c r="O12" s="650"/>
    </row>
    <row r="13" spans="2:29">
      <c r="B13" s="858"/>
      <c r="C13" s="858"/>
      <c r="D13" s="858"/>
      <c r="E13" s="858"/>
      <c r="F13" s="858"/>
      <c r="G13" s="858"/>
      <c r="H13" s="858"/>
      <c r="I13" s="858"/>
      <c r="J13" s="858"/>
      <c r="N13" s="650"/>
      <c r="O13" s="650"/>
    </row>
    <row r="16" spans="2:29">
      <c r="B16" s="307" t="s">
        <v>125</v>
      </c>
      <c r="C16" s="822" t="s">
        <v>119</v>
      </c>
      <c r="D16" s="822"/>
      <c r="E16" s="822"/>
      <c r="F16" s="820"/>
      <c r="G16" s="636"/>
      <c r="H16" s="636"/>
      <c r="I16" s="636"/>
      <c r="J16" s="636"/>
      <c r="K16" s="419"/>
      <c r="L16" s="819" t="s">
        <v>125</v>
      </c>
      <c r="M16" s="822"/>
      <c r="N16" s="822"/>
      <c r="O16" s="822"/>
      <c r="P16" s="822"/>
      <c r="Q16" s="822"/>
      <c r="R16" s="822"/>
      <c r="S16" s="820"/>
    </row>
    <row r="17" spans="2:19" ht="13.5" customHeight="1">
      <c r="B17" s="966"/>
      <c r="C17" s="854" t="s">
        <v>11</v>
      </c>
      <c r="D17" s="854"/>
      <c r="E17" s="854"/>
      <c r="F17" s="854"/>
      <c r="G17" s="854" t="s">
        <v>12</v>
      </c>
      <c r="H17" s="854"/>
      <c r="I17" s="854"/>
      <c r="J17" s="854"/>
      <c r="L17" s="966" t="s">
        <v>128</v>
      </c>
      <c r="M17" s="854" t="s">
        <v>129</v>
      </c>
      <c r="N17" s="854"/>
      <c r="O17" s="854"/>
      <c r="P17" s="854"/>
      <c r="Q17" s="854" t="s">
        <v>130</v>
      </c>
      <c r="R17" s="854"/>
      <c r="S17" s="854"/>
    </row>
    <row r="18" spans="2:19" ht="27" customHeight="1">
      <c r="B18" s="857"/>
      <c r="C18" s="369" t="s">
        <v>480</v>
      </c>
      <c r="D18" s="411" t="s">
        <v>481</v>
      </c>
      <c r="E18" s="410" t="s">
        <v>62</v>
      </c>
      <c r="F18" s="410" t="s">
        <v>13</v>
      </c>
      <c r="G18" s="369" t="s">
        <v>471</v>
      </c>
      <c r="H18" s="411" t="s">
        <v>472</v>
      </c>
      <c r="I18" s="410" t="s">
        <v>62</v>
      </c>
      <c r="J18" s="410" t="s">
        <v>2</v>
      </c>
      <c r="L18" s="857"/>
      <c r="M18" s="421" t="s">
        <v>480</v>
      </c>
      <c r="N18" s="412" t="s">
        <v>481</v>
      </c>
      <c r="O18" s="420" t="s">
        <v>131</v>
      </c>
      <c r="P18" s="148"/>
      <c r="Q18" s="421" t="s">
        <v>471</v>
      </c>
      <c r="R18" s="412" t="s">
        <v>472</v>
      </c>
      <c r="S18" s="412" t="s">
        <v>13</v>
      </c>
    </row>
    <row r="19" spans="2:19">
      <c r="B19" s="144"/>
      <c r="C19" s="144"/>
      <c r="D19" s="144"/>
      <c r="E19" s="144"/>
      <c r="F19" s="144"/>
      <c r="G19" s="144"/>
      <c r="H19" s="144"/>
      <c r="I19" s="144"/>
      <c r="J19" s="144"/>
      <c r="L19" s="422"/>
      <c r="M19" s="422"/>
      <c r="P19" s="148"/>
    </row>
    <row r="20" spans="2:19">
      <c r="B20" s="101" t="s">
        <v>120</v>
      </c>
      <c r="C20" s="341">
        <v>5314.8609999999999</v>
      </c>
      <c r="D20" s="84">
        <v>5274.8879999999999</v>
      </c>
      <c r="E20" s="84">
        <v>39.972999999999956</v>
      </c>
      <c r="F20" s="185">
        <v>7.5779808026255058E-3</v>
      </c>
      <c r="G20" s="341">
        <v>1978.373</v>
      </c>
      <c r="H20" s="84">
        <v>1831.5819999999999</v>
      </c>
      <c r="I20" s="84">
        <v>146.79100000000017</v>
      </c>
      <c r="J20" s="185">
        <v>8.0144377920289722E-2</v>
      </c>
      <c r="L20" s="101" t="s">
        <v>134</v>
      </c>
      <c r="M20" s="418">
        <v>0.2069</v>
      </c>
      <c r="N20" s="195">
        <v>0.19814320178578199</v>
      </c>
      <c r="O20" s="427">
        <v>0.87567982142180145</v>
      </c>
      <c r="P20" s="193"/>
      <c r="Q20" s="767">
        <v>3.1470690000000001</v>
      </c>
      <c r="R20" s="768">
        <v>3.1267579999999997</v>
      </c>
      <c r="S20" s="774">
        <v>6.4958656857998509E-3</v>
      </c>
    </row>
    <row r="21" spans="2:19">
      <c r="B21" s="85" t="s">
        <v>121</v>
      </c>
      <c r="C21" s="341">
        <v>-3607.0010000000002</v>
      </c>
      <c r="D21" s="84">
        <v>-3512.3609999999999</v>
      </c>
      <c r="E21" s="84">
        <v>-94.640000000000327</v>
      </c>
      <c r="F21" s="185">
        <v>2.6944838528841553E-2</v>
      </c>
      <c r="G21" s="341">
        <v>-1391.5680000000002</v>
      </c>
      <c r="H21" s="84">
        <v>-1300.6399999999999</v>
      </c>
      <c r="I21" s="84">
        <v>-90.928000000000338</v>
      </c>
      <c r="J21" s="185">
        <v>6.9910198056341688E-2</v>
      </c>
      <c r="L21" s="101" t="s">
        <v>135</v>
      </c>
      <c r="M21" s="418">
        <v>0.1376</v>
      </c>
      <c r="N21" s="195">
        <v>0.14712850043109199</v>
      </c>
      <c r="O21" s="427">
        <v>-0.95285004310919907</v>
      </c>
      <c r="P21" s="193"/>
      <c r="Q21" s="767">
        <v>4.3178840000000003</v>
      </c>
      <c r="R21" s="768">
        <v>4.239967</v>
      </c>
      <c r="S21" s="774">
        <v>1.8376793970330541E-2</v>
      </c>
    </row>
    <row r="22" spans="2:19">
      <c r="B22" s="101" t="s">
        <v>122</v>
      </c>
      <c r="C22" s="341">
        <v>-170.75200000000001</v>
      </c>
      <c r="D22" s="84">
        <v>-126.363</v>
      </c>
      <c r="E22" s="84">
        <v>-44.38900000000001</v>
      </c>
      <c r="F22" s="185">
        <v>0.35128162515926342</v>
      </c>
      <c r="G22" s="341">
        <v>-59.024000000000001</v>
      </c>
      <c r="H22" s="84">
        <v>-44.89500000000001</v>
      </c>
      <c r="I22" s="84">
        <v>-14.128999999999991</v>
      </c>
      <c r="J22" s="185">
        <v>0.31471210602516964</v>
      </c>
      <c r="L22" s="101" t="s">
        <v>136</v>
      </c>
      <c r="M22" s="418">
        <v>0.10550000000000001</v>
      </c>
      <c r="N22" s="195">
        <v>0.10322622406409801</v>
      </c>
      <c r="O22" s="427">
        <v>0.22737759359020004</v>
      </c>
      <c r="P22" s="193"/>
      <c r="Q22" s="767">
        <v>8.6469450000000005</v>
      </c>
      <c r="R22" s="768">
        <v>8.5037430000000001</v>
      </c>
      <c r="S22" s="774">
        <v>1.6839878627564309E-2</v>
      </c>
    </row>
    <row r="23" spans="2:19">
      <c r="B23" s="85" t="s">
        <v>73</v>
      </c>
      <c r="C23" s="341">
        <v>-358.58</v>
      </c>
      <c r="D23" s="84">
        <v>-361.339</v>
      </c>
      <c r="E23" s="84">
        <v>2.7590000000000146</v>
      </c>
      <c r="F23" s="185">
        <v>-7.6354891113331602E-3</v>
      </c>
      <c r="G23" s="341">
        <v>-130.26</v>
      </c>
      <c r="H23" s="84">
        <v>-105.72899999999998</v>
      </c>
      <c r="I23" s="84">
        <v>-24.531000000000006</v>
      </c>
      <c r="J23" s="185">
        <v>0.23201770564367408</v>
      </c>
      <c r="L23" s="709"/>
      <c r="M23" s="709"/>
      <c r="N23" s="709"/>
      <c r="O23" s="709"/>
      <c r="P23" s="709"/>
      <c r="Q23" s="772"/>
      <c r="R23" s="772"/>
      <c r="S23" s="777"/>
    </row>
    <row r="24" spans="2:19">
      <c r="B24" s="413"/>
      <c r="C24" s="413"/>
      <c r="D24" s="413"/>
      <c r="E24" s="413"/>
      <c r="F24" s="413"/>
      <c r="G24" s="413"/>
      <c r="H24" s="413"/>
      <c r="I24" s="413"/>
      <c r="J24" s="413"/>
      <c r="L24" s="413"/>
      <c r="M24" s="423"/>
      <c r="N24" s="423"/>
      <c r="O24" s="423"/>
      <c r="P24" s="148"/>
      <c r="Q24" s="769"/>
      <c r="R24" s="769"/>
      <c r="S24" s="775"/>
    </row>
    <row r="25" spans="2:19">
      <c r="B25" s="414" t="s">
        <v>116</v>
      </c>
      <c r="C25" s="363">
        <v>1178.5279999999998</v>
      </c>
      <c r="D25" s="415">
        <v>1274.825</v>
      </c>
      <c r="E25" s="415">
        <v>-96.297000000000253</v>
      </c>
      <c r="F25" s="287">
        <v>-7.5537426705626465E-2</v>
      </c>
      <c r="G25" s="363">
        <v>397.52099999999984</v>
      </c>
      <c r="H25" s="415">
        <v>380.31800000000004</v>
      </c>
      <c r="I25" s="415">
        <v>17.202999999999804</v>
      </c>
      <c r="J25" s="287">
        <v>4.5233199585609452E-2</v>
      </c>
      <c r="L25" s="414" t="s">
        <v>133</v>
      </c>
      <c r="M25" s="424">
        <v>0.13104111344046754</v>
      </c>
      <c r="N25" s="425">
        <v>0.13173366525788538</v>
      </c>
      <c r="O25" s="640">
        <v>-6.9255181741784133E-2</v>
      </c>
      <c r="P25" s="148"/>
      <c r="Q25" s="770">
        <v>16.111898</v>
      </c>
      <c r="R25" s="771">
        <v>15.870467999999999</v>
      </c>
      <c r="S25" s="776">
        <v>1.5212531854763345E-2</v>
      </c>
    </row>
    <row r="26" spans="2:19">
      <c r="Q26" s="766"/>
      <c r="R26" s="766"/>
      <c r="S26" s="249"/>
    </row>
    <row r="27" spans="2:19">
      <c r="B27" s="413"/>
      <c r="C27" s="413"/>
      <c r="D27" s="413"/>
      <c r="E27" s="413"/>
      <c r="F27" s="413"/>
      <c r="G27" s="413"/>
      <c r="H27" s="413"/>
      <c r="I27" s="413"/>
      <c r="J27" s="413"/>
      <c r="L27" s="413"/>
      <c r="M27" s="413"/>
      <c r="N27" s="413"/>
      <c r="O27" s="413"/>
      <c r="P27" s="413"/>
      <c r="Q27" s="773"/>
      <c r="R27" s="773"/>
      <c r="S27" s="413"/>
    </row>
    <row r="28" spans="2:19">
      <c r="B28" s="288" t="s">
        <v>126</v>
      </c>
      <c r="C28" s="822" t="s">
        <v>119</v>
      </c>
      <c r="D28" s="822"/>
      <c r="E28" s="822"/>
      <c r="F28" s="820"/>
      <c r="G28" s="641"/>
      <c r="H28" s="288"/>
      <c r="I28" s="288"/>
      <c r="J28" s="637"/>
      <c r="K28" s="419"/>
      <c r="L28" s="819" t="s">
        <v>126</v>
      </c>
      <c r="M28" s="822"/>
      <c r="N28" s="822"/>
      <c r="O28" s="822"/>
      <c r="P28" s="822"/>
      <c r="Q28" s="822"/>
      <c r="R28" s="822"/>
      <c r="S28" s="820"/>
    </row>
    <row r="29" spans="2:19">
      <c r="B29" s="966"/>
      <c r="C29" s="854" t="s">
        <v>11</v>
      </c>
      <c r="D29" s="854"/>
      <c r="E29" s="854"/>
      <c r="F29" s="854"/>
      <c r="G29" s="854"/>
      <c r="H29" s="854"/>
      <c r="I29" s="854"/>
      <c r="J29" s="854"/>
      <c r="L29" s="966" t="s">
        <v>128</v>
      </c>
      <c r="M29" s="854" t="s">
        <v>129</v>
      </c>
      <c r="N29" s="854"/>
      <c r="O29" s="854"/>
      <c r="P29" s="854"/>
      <c r="Q29" s="854" t="s">
        <v>130</v>
      </c>
      <c r="R29" s="854"/>
      <c r="S29" s="854"/>
    </row>
    <row r="30" spans="2:19" ht="30" customHeight="1">
      <c r="B30" s="857"/>
      <c r="C30" s="369" t="s">
        <v>480</v>
      </c>
      <c r="D30" s="411" t="s">
        <v>481</v>
      </c>
      <c r="E30" s="410" t="s">
        <v>62</v>
      </c>
      <c r="F30" s="410" t="s">
        <v>13</v>
      </c>
      <c r="G30" s="369" t="s">
        <v>471</v>
      </c>
      <c r="H30" s="411" t="s">
        <v>472</v>
      </c>
      <c r="I30" s="410" t="s">
        <v>62</v>
      </c>
      <c r="J30" s="410" t="s">
        <v>2</v>
      </c>
      <c r="L30" s="857"/>
      <c r="M30" s="421" t="s">
        <v>480</v>
      </c>
      <c r="N30" s="412" t="s">
        <v>481</v>
      </c>
      <c r="O30" s="420" t="s">
        <v>131</v>
      </c>
      <c r="P30" s="148"/>
      <c r="Q30" s="736" t="s">
        <v>471</v>
      </c>
      <c r="R30" s="412" t="s">
        <v>472</v>
      </c>
      <c r="S30" s="412" t="s">
        <v>13</v>
      </c>
    </row>
    <row r="31" spans="2:19">
      <c r="B31" s="144"/>
      <c r="C31" s="144"/>
      <c r="D31" s="144"/>
      <c r="E31" s="144"/>
      <c r="F31" s="144"/>
      <c r="G31" s="144"/>
      <c r="H31" s="144"/>
      <c r="I31" s="144"/>
      <c r="J31" s="144"/>
      <c r="L31" s="422"/>
      <c r="M31" s="422"/>
      <c r="P31" s="148"/>
    </row>
    <row r="32" spans="2:19">
      <c r="B32" s="101" t="s">
        <v>120</v>
      </c>
      <c r="C32" s="341">
        <v>1628.796</v>
      </c>
      <c r="D32" s="84">
        <v>1691.09</v>
      </c>
      <c r="E32" s="84">
        <v>-62.293999999999869</v>
      </c>
      <c r="F32" s="185">
        <v>-3.6836596514673858E-2</v>
      </c>
      <c r="G32" s="341">
        <v>558.22800000000007</v>
      </c>
      <c r="H32" s="84">
        <v>528.81600000000003</v>
      </c>
      <c r="I32" s="84">
        <v>29.412000000000035</v>
      </c>
      <c r="J32" s="185">
        <v>5.561858945266418E-2</v>
      </c>
      <c r="L32" s="101" t="s">
        <v>137</v>
      </c>
      <c r="M32" s="418">
        <v>7.5340861996533226E-2</v>
      </c>
      <c r="N32" s="195">
        <v>7.4811425693926001E-2</v>
      </c>
      <c r="O32" s="417">
        <v>5.2943630260722518E-2</v>
      </c>
      <c r="P32" s="148"/>
      <c r="Q32" s="767">
        <v>4.0304609999999998</v>
      </c>
      <c r="R32" s="768">
        <v>3.9379360000000001</v>
      </c>
      <c r="S32" s="195">
        <v>2.349581100353082E-2</v>
      </c>
    </row>
    <row r="33" spans="2:19">
      <c r="B33" s="85" t="s">
        <v>121</v>
      </c>
      <c r="C33" s="341">
        <v>-893.58500000000004</v>
      </c>
      <c r="D33" s="84">
        <v>-963.90800000000002</v>
      </c>
      <c r="E33" s="84">
        <v>70.322999999999979</v>
      </c>
      <c r="F33" s="185">
        <v>-7.2956132742958868E-2</v>
      </c>
      <c r="G33" s="341">
        <v>-301.64700000000005</v>
      </c>
      <c r="H33" s="84">
        <v>-307.06500000000005</v>
      </c>
      <c r="I33" s="84">
        <v>5.4180000000000064</v>
      </c>
      <c r="J33" s="185">
        <v>-1.7644472668653211E-2</v>
      </c>
      <c r="L33" s="413"/>
      <c r="M33" s="423"/>
      <c r="N33" s="423"/>
      <c r="O33" s="423"/>
      <c r="P33" s="148"/>
      <c r="Q33" s="769"/>
      <c r="R33" s="769"/>
      <c r="S33" s="775"/>
    </row>
    <row r="34" spans="2:19">
      <c r="B34" s="101" t="s">
        <v>122</v>
      </c>
      <c r="C34" s="341">
        <v>-28.923999999999999</v>
      </c>
      <c r="D34" s="84">
        <v>-27.645</v>
      </c>
      <c r="E34" s="84">
        <v>-1.2789999999999999</v>
      </c>
      <c r="F34" s="185">
        <v>4.6265147404593865E-2</v>
      </c>
      <c r="G34" s="341">
        <v>-8.7819999999999965</v>
      </c>
      <c r="H34" s="84">
        <v>-8.5899999999999963</v>
      </c>
      <c r="I34" s="84">
        <v>-0.19200000000000017</v>
      </c>
      <c r="J34" s="185">
        <v>2.2351571594877884E-2</v>
      </c>
      <c r="L34" s="414" t="s">
        <v>133</v>
      </c>
      <c r="M34" s="424">
        <v>7.5340861996533226E-2</v>
      </c>
      <c r="N34" s="425">
        <v>7.4811425693926001E-2</v>
      </c>
      <c r="O34" s="426">
        <v>5.2943630260722518E-2</v>
      </c>
      <c r="P34" s="148"/>
      <c r="Q34" s="770">
        <v>4.0304609999999998</v>
      </c>
      <c r="R34" s="771">
        <v>3.9379360000000001</v>
      </c>
      <c r="S34" s="425">
        <v>2.349581100353082E-2</v>
      </c>
    </row>
    <row r="35" spans="2:19">
      <c r="B35" s="85" t="s">
        <v>73</v>
      </c>
      <c r="C35" s="341">
        <v>-121.377</v>
      </c>
      <c r="D35" s="84">
        <v>-89.992999999999995</v>
      </c>
      <c r="E35" s="192">
        <v>-31.384</v>
      </c>
      <c r="F35" s="185">
        <v>0.34873823519607083</v>
      </c>
      <c r="G35" s="341">
        <v>-36.995999999999995</v>
      </c>
      <c r="H35" s="84">
        <v>-30.531999999999996</v>
      </c>
      <c r="I35" s="192">
        <v>-6.4639999999999986</v>
      </c>
      <c r="J35" s="185">
        <v>0.21171230184724221</v>
      </c>
      <c r="Q35" s="766"/>
      <c r="R35" s="766"/>
    </row>
    <row r="36" spans="2:19">
      <c r="B36" s="413"/>
      <c r="C36" s="413"/>
      <c r="D36" s="413"/>
      <c r="E36" s="413"/>
      <c r="F36" s="413"/>
      <c r="G36" s="413"/>
      <c r="H36" s="413"/>
      <c r="I36" s="413"/>
      <c r="J36" s="413"/>
      <c r="Q36" s="766"/>
      <c r="R36" s="766"/>
    </row>
    <row r="37" spans="2:19">
      <c r="B37" s="414" t="s">
        <v>116</v>
      </c>
      <c r="C37" s="363">
        <v>584.91000000000008</v>
      </c>
      <c r="D37" s="415">
        <v>609.54399999999987</v>
      </c>
      <c r="E37" s="415">
        <v>-24.633999999999787</v>
      </c>
      <c r="F37" s="287">
        <v>-4.0413817542293562E-2</v>
      </c>
      <c r="G37" s="363">
        <v>210.80300000000005</v>
      </c>
      <c r="H37" s="415">
        <v>182.62899999999996</v>
      </c>
      <c r="I37" s="415">
        <v>28.174000000000092</v>
      </c>
      <c r="J37" s="287">
        <v>0.15426903722848007</v>
      </c>
    </row>
  </sheetData>
  <mergeCells count="25">
    <mergeCell ref="C2:F2"/>
    <mergeCell ref="C16:F16"/>
    <mergeCell ref="L17:L18"/>
    <mergeCell ref="M17:P17"/>
    <mergeCell ref="L28:S28"/>
    <mergeCell ref="L2:S2"/>
    <mergeCell ref="G3:J3"/>
    <mergeCell ref="G17:J17"/>
    <mergeCell ref="L29:L30"/>
    <mergeCell ref="M29:P29"/>
    <mergeCell ref="Q29:S29"/>
    <mergeCell ref="Q17:S17"/>
    <mergeCell ref="L3:L4"/>
    <mergeCell ref="M3:P3"/>
    <mergeCell ref="L16:S16"/>
    <mergeCell ref="Q3:S3"/>
    <mergeCell ref="G29:J29"/>
    <mergeCell ref="C28:F28"/>
    <mergeCell ref="B3:B4"/>
    <mergeCell ref="C3:F3"/>
    <mergeCell ref="B17:B18"/>
    <mergeCell ref="C17:F17"/>
    <mergeCell ref="B29:B30"/>
    <mergeCell ref="C29:F29"/>
    <mergeCell ref="B13:J13"/>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9" ma:contentTypeDescription="Crear nuevo documento." ma:contentTypeScope="" ma:versionID="8216c04fefeee91a8341574edd1144a0">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4f0601acd55f718ba8c9b240b1eae230"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B9F0A6D0-7642-4AE2-B58B-EFB93163ABB9}">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dcmitype/"/>
    <ds:schemaRef ds:uri="e9765fd6-568a-4503-b8d4-7e3c78eea4a4"/>
    <ds:schemaRef ds:uri="3e5f1567-ceb9-4d76-afd8-9c047bd188bb"/>
    <ds:schemaRef ds:uri="http://www.w3.org/XML/1998/namespace"/>
  </ds:schemaRefs>
</ds:datastoreItem>
</file>

<file path=customXml/itemProps3.xml><?xml version="1.0" encoding="utf-8"?>
<ds:datastoreItem xmlns:ds="http://schemas.openxmlformats.org/officeDocument/2006/customXml" ds:itemID="{3DB1A5EF-AEF1-49D7-B96F-A40062987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8</vt:i4>
      </vt:variant>
    </vt:vector>
  </HeadingPairs>
  <TitlesOfParts>
    <vt:vector size="34" baseType="lpstr">
      <vt:lpstr>Reported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Manager/>
  <Company>Grupo Endesa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cl090508016</dc:creator>
  <cp:keywords/>
  <dc:description/>
  <cp:lastModifiedBy>Ortiz Tobar, Claudio Ignacio</cp:lastModifiedBy>
  <cp:revision/>
  <dcterms:created xsi:type="dcterms:W3CDTF">2003-10-23T18:16:48Z</dcterms:created>
  <dcterms:modified xsi:type="dcterms:W3CDTF">2025-10-30T16:07:24Z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2023-10-26T14:30:15Z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7951168a-9fb1-4057-a2dd-b852d0ff9140</vt:lpwstr>
  </property>
  <property fmtid="{D5CDD505-2E9C-101B-9397-08002B2CF9AE}" pid="12" name="MSIP_Label_797ad33d-ed35-43c0-b526-22bc83c17deb_ContentBits">
    <vt:lpwstr>1</vt:lpwstr>
  </property>
</Properties>
</file>